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yfiles\TEACHING\FINC302\"/>
    </mc:Choice>
  </mc:AlternateContent>
  <bookViews>
    <workbookView xWindow="0" yWindow="0" windowWidth="20490" windowHeight="7620"/>
  </bookViews>
  <sheets>
    <sheet name="Simulated Pri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/>
  <c r="B14" i="1"/>
  <c r="A24" i="1"/>
  <c r="E24" i="1" l="1"/>
  <c r="E28" i="1"/>
  <c r="E32" i="1"/>
  <c r="E36" i="1"/>
  <c r="E40" i="1"/>
  <c r="E44" i="1"/>
  <c r="E48" i="1"/>
  <c r="E52" i="1"/>
  <c r="E56" i="1"/>
  <c r="E60" i="1"/>
  <c r="E64" i="1"/>
  <c r="E68" i="1"/>
  <c r="E72" i="1"/>
  <c r="E76" i="1"/>
  <c r="E80" i="1"/>
  <c r="E84" i="1"/>
  <c r="E88" i="1"/>
  <c r="E92" i="1"/>
  <c r="E96" i="1"/>
  <c r="E100" i="1"/>
  <c r="E104" i="1"/>
  <c r="E108" i="1"/>
  <c r="E112" i="1"/>
  <c r="E116" i="1"/>
  <c r="E120" i="1"/>
  <c r="E124" i="1"/>
  <c r="E128" i="1"/>
  <c r="E132" i="1"/>
  <c r="E136" i="1"/>
  <c r="E140" i="1"/>
  <c r="E144" i="1"/>
  <c r="E148" i="1"/>
  <c r="E152" i="1"/>
  <c r="E156" i="1"/>
  <c r="E160" i="1"/>
  <c r="E164" i="1"/>
  <c r="E168" i="1"/>
  <c r="E172" i="1"/>
  <c r="E176" i="1"/>
  <c r="E180" i="1"/>
  <c r="E184" i="1"/>
  <c r="E188" i="1"/>
  <c r="E192" i="1"/>
  <c r="E196" i="1"/>
  <c r="E200" i="1"/>
  <c r="E204" i="1"/>
  <c r="E208" i="1"/>
  <c r="E212" i="1"/>
  <c r="E216" i="1"/>
  <c r="E220" i="1"/>
  <c r="E35" i="1"/>
  <c r="E55" i="1"/>
  <c r="E67" i="1"/>
  <c r="E79" i="1"/>
  <c r="E91" i="1"/>
  <c r="E103" i="1"/>
  <c r="E115" i="1"/>
  <c r="E127" i="1"/>
  <c r="E139" i="1"/>
  <c r="E151" i="1"/>
  <c r="E163" i="1"/>
  <c r="E175" i="1"/>
  <c r="E187" i="1"/>
  <c r="E199" i="1"/>
  <c r="E211" i="1"/>
  <c r="E23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37" i="1"/>
  <c r="E141" i="1"/>
  <c r="E145" i="1"/>
  <c r="E149" i="1"/>
  <c r="E153" i="1"/>
  <c r="E157" i="1"/>
  <c r="E161" i="1"/>
  <c r="E165" i="1"/>
  <c r="E169" i="1"/>
  <c r="E173" i="1"/>
  <c r="E177" i="1"/>
  <c r="E181" i="1"/>
  <c r="E185" i="1"/>
  <c r="E189" i="1"/>
  <c r="E193" i="1"/>
  <c r="E197" i="1"/>
  <c r="E201" i="1"/>
  <c r="E205" i="1"/>
  <c r="E209" i="1"/>
  <c r="E213" i="1"/>
  <c r="E217" i="1"/>
  <c r="E221" i="1"/>
  <c r="E31" i="1"/>
  <c r="E39" i="1"/>
  <c r="E47" i="1"/>
  <c r="E59" i="1"/>
  <c r="E71" i="1"/>
  <c r="E83" i="1"/>
  <c r="E99" i="1"/>
  <c r="E111" i="1"/>
  <c r="E123" i="1"/>
  <c r="E131" i="1"/>
  <c r="E143" i="1"/>
  <c r="E155" i="1"/>
  <c r="E167" i="1"/>
  <c r="E183" i="1"/>
  <c r="E191" i="1"/>
  <c r="E203" i="1"/>
  <c r="E219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7" i="1"/>
  <c r="E43" i="1"/>
  <c r="E51" i="1"/>
  <c r="E63" i="1"/>
  <c r="E75" i="1"/>
  <c r="E87" i="1"/>
  <c r="E95" i="1"/>
  <c r="E107" i="1"/>
  <c r="E119" i="1"/>
  <c r="E135" i="1"/>
  <c r="E147" i="1"/>
  <c r="E159" i="1"/>
  <c r="E171" i="1"/>
  <c r="E179" i="1"/>
  <c r="E195" i="1"/>
  <c r="E207" i="1"/>
  <c r="E215" i="1"/>
  <c r="G108" i="1"/>
  <c r="G196" i="1"/>
  <c r="G216" i="1"/>
  <c r="G180" i="1"/>
  <c r="G95" i="1"/>
  <c r="G215" i="1"/>
  <c r="G195" i="1"/>
  <c r="G208" i="1"/>
  <c r="G23" i="1"/>
  <c r="G207" i="1"/>
  <c r="G179" i="1"/>
  <c r="G220" i="1"/>
  <c r="G212" i="1"/>
  <c r="G204" i="1"/>
  <c r="G188" i="1"/>
  <c r="G159" i="1"/>
  <c r="G219" i="1"/>
  <c r="G211" i="1"/>
  <c r="G203" i="1"/>
  <c r="G187" i="1"/>
  <c r="G156" i="1"/>
  <c r="G172" i="1"/>
  <c r="G143" i="1"/>
  <c r="G171" i="1"/>
  <c r="G140" i="1"/>
  <c r="G200" i="1"/>
  <c r="G192" i="1"/>
  <c r="G184" i="1"/>
  <c r="G176" i="1"/>
  <c r="G167" i="1"/>
  <c r="G151" i="1"/>
  <c r="G135" i="1"/>
  <c r="G199" i="1"/>
  <c r="G191" i="1"/>
  <c r="G183" i="1"/>
  <c r="G175" i="1"/>
  <c r="G164" i="1"/>
  <c r="G148" i="1"/>
  <c r="G132" i="1"/>
  <c r="G124" i="1"/>
  <c r="G123" i="1"/>
  <c r="G163" i="1"/>
  <c r="G155" i="1"/>
  <c r="G147" i="1"/>
  <c r="G139" i="1"/>
  <c r="G131" i="1"/>
  <c r="G116" i="1"/>
  <c r="G168" i="1"/>
  <c r="G160" i="1"/>
  <c r="G152" i="1"/>
  <c r="G144" i="1"/>
  <c r="G136" i="1"/>
  <c r="G127" i="1"/>
  <c r="G115" i="1"/>
  <c r="G111" i="1"/>
  <c r="G100" i="1"/>
  <c r="G128" i="1"/>
  <c r="G119" i="1"/>
  <c r="G107" i="1"/>
  <c r="G97" i="1"/>
  <c r="G120" i="1"/>
  <c r="G112" i="1"/>
  <c r="G104" i="1"/>
  <c r="G103" i="1"/>
  <c r="G99" i="1"/>
  <c r="C24" i="1"/>
  <c r="G222" i="1"/>
  <c r="G218" i="1"/>
  <c r="G214" i="1"/>
  <c r="G210" i="1"/>
  <c r="G206" i="1"/>
  <c r="G202" i="1"/>
  <c r="G198" i="1"/>
  <c r="G194" i="1"/>
  <c r="G190" i="1"/>
  <c r="G186" i="1"/>
  <c r="G182" i="1"/>
  <c r="G178" i="1"/>
  <c r="G174" i="1"/>
  <c r="G170" i="1"/>
  <c r="G166" i="1"/>
  <c r="G162" i="1"/>
  <c r="G158" i="1"/>
  <c r="G154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C23" i="1"/>
  <c r="G221" i="1"/>
  <c r="G217" i="1"/>
  <c r="G213" i="1"/>
  <c r="G209" i="1"/>
  <c r="G205" i="1"/>
  <c r="G201" i="1"/>
  <c r="G197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B23" i="1"/>
  <c r="F23" i="1" s="1"/>
  <c r="G93" i="1"/>
  <c r="G87" i="1"/>
  <c r="G91" i="1"/>
  <c r="G96" i="1"/>
  <c r="G89" i="1"/>
  <c r="G94" i="1"/>
  <c r="G85" i="1"/>
  <c r="G92" i="1"/>
  <c r="G81" i="1"/>
  <c r="G90" i="1"/>
  <c r="G82" i="1"/>
  <c r="G88" i="1"/>
  <c r="G78" i="1"/>
  <c r="G86" i="1"/>
  <c r="G77" i="1"/>
  <c r="G74" i="1"/>
  <c r="G24" i="1"/>
  <c r="G73" i="1"/>
  <c r="G70" i="1"/>
  <c r="G67" i="1"/>
  <c r="G84" i="1"/>
  <c r="G80" i="1"/>
  <c r="G76" i="1"/>
  <c r="G72" i="1"/>
  <c r="G66" i="1"/>
  <c r="G83" i="1"/>
  <c r="G79" i="1"/>
  <c r="G75" i="1"/>
  <c r="G71" i="1"/>
  <c r="G65" i="1"/>
  <c r="G69" i="1"/>
  <c r="G62" i="1"/>
  <c r="G61" i="1"/>
  <c r="G68" i="1"/>
  <c r="G64" i="1"/>
  <c r="G59" i="1"/>
  <c r="G63" i="1"/>
  <c r="G58" i="1"/>
  <c r="G55" i="1"/>
  <c r="G60" i="1"/>
  <c r="G54" i="1"/>
  <c r="G57" i="1"/>
  <c r="G53" i="1"/>
  <c r="G56" i="1"/>
  <c r="G52" i="1"/>
  <c r="G51" i="1"/>
  <c r="G50" i="1"/>
  <c r="G47" i="1"/>
  <c r="G46" i="1"/>
  <c r="G42" i="1"/>
  <c r="G49" i="1"/>
  <c r="G39" i="1"/>
  <c r="G45" i="1"/>
  <c r="G38" i="1"/>
  <c r="G43" i="1"/>
  <c r="G34" i="1"/>
  <c r="G41" i="1"/>
  <c r="G33" i="1"/>
  <c r="G37" i="1"/>
  <c r="G30" i="1"/>
  <c r="G35" i="1"/>
  <c r="G29" i="1"/>
  <c r="G48" i="1"/>
  <c r="G44" i="1"/>
  <c r="G40" i="1"/>
  <c r="G36" i="1"/>
  <c r="G32" i="1"/>
  <c r="G28" i="1"/>
  <c r="G31" i="1"/>
  <c r="G27" i="1"/>
  <c r="G26" i="1"/>
  <c r="G25" i="1"/>
  <c r="B24" i="1"/>
  <c r="F24" i="1" s="1"/>
  <c r="A25" i="1"/>
  <c r="A26" i="1"/>
  <c r="C25" i="1"/>
  <c r="B25" i="1"/>
  <c r="F25" i="1" s="1"/>
  <c r="D23" i="1" l="1"/>
  <c r="D24" i="1"/>
  <c r="A27" i="1"/>
  <c r="C26" i="1"/>
  <c r="B26" i="1"/>
  <c r="F26" i="1" s="1"/>
  <c r="D25" i="1"/>
  <c r="D26" i="1" l="1"/>
  <c r="A28" i="1"/>
  <c r="C27" i="1"/>
  <c r="B27" i="1"/>
  <c r="F27" i="1" s="1"/>
  <c r="D27" i="1" l="1"/>
  <c r="A29" i="1"/>
  <c r="B28" i="1"/>
  <c r="F28" i="1" s="1"/>
  <c r="C28" i="1"/>
  <c r="D28" i="1" l="1"/>
  <c r="A30" i="1"/>
  <c r="C29" i="1"/>
  <c r="B29" i="1"/>
  <c r="F29" i="1" s="1"/>
  <c r="D29" i="1" l="1"/>
  <c r="A31" i="1"/>
  <c r="C30" i="1"/>
  <c r="B30" i="1"/>
  <c r="F30" i="1" s="1"/>
  <c r="D30" i="1" l="1"/>
  <c r="A32" i="1"/>
  <c r="C31" i="1"/>
  <c r="B31" i="1"/>
  <c r="F31" i="1" s="1"/>
  <c r="A33" i="1" l="1"/>
  <c r="C32" i="1"/>
  <c r="B32" i="1"/>
  <c r="F32" i="1" s="1"/>
  <c r="D31" i="1"/>
  <c r="D32" i="1" l="1"/>
  <c r="A34" i="1"/>
  <c r="C33" i="1"/>
  <c r="B33" i="1"/>
  <c r="F33" i="1" s="1"/>
  <c r="D33" i="1" l="1"/>
  <c r="A35" i="1"/>
  <c r="C34" i="1"/>
  <c r="B34" i="1"/>
  <c r="F34" i="1" s="1"/>
  <c r="D34" i="1" l="1"/>
  <c r="A36" i="1"/>
  <c r="C35" i="1"/>
  <c r="B35" i="1"/>
  <c r="F35" i="1" s="1"/>
  <c r="D35" i="1" l="1"/>
  <c r="A37" i="1"/>
  <c r="C36" i="1"/>
  <c r="B36" i="1"/>
  <c r="F36" i="1" s="1"/>
  <c r="D36" i="1" l="1"/>
  <c r="A38" i="1"/>
  <c r="C37" i="1"/>
  <c r="B37" i="1"/>
  <c r="F37" i="1" s="1"/>
  <c r="D37" i="1" l="1"/>
  <c r="A39" i="1"/>
  <c r="C38" i="1"/>
  <c r="B38" i="1"/>
  <c r="F38" i="1" s="1"/>
  <c r="D38" i="1" l="1"/>
  <c r="A40" i="1"/>
  <c r="C39" i="1"/>
  <c r="B39" i="1"/>
  <c r="F39" i="1" s="1"/>
  <c r="D39" i="1" l="1"/>
  <c r="A41" i="1"/>
  <c r="B40" i="1"/>
  <c r="F40" i="1" s="1"/>
  <c r="C40" i="1"/>
  <c r="D40" i="1" l="1"/>
  <c r="A42" i="1"/>
  <c r="C41" i="1"/>
  <c r="B41" i="1"/>
  <c r="F41" i="1" s="1"/>
  <c r="A43" i="1" l="1"/>
  <c r="C42" i="1"/>
  <c r="B42" i="1"/>
  <c r="F42" i="1" s="1"/>
  <c r="D41" i="1"/>
  <c r="D42" i="1" l="1"/>
  <c r="A44" i="1"/>
  <c r="C43" i="1"/>
  <c r="B43" i="1"/>
  <c r="F43" i="1" s="1"/>
  <c r="D43" i="1" l="1"/>
  <c r="A45" i="1"/>
  <c r="B44" i="1"/>
  <c r="F44" i="1" s="1"/>
  <c r="C44" i="1"/>
  <c r="D44" i="1" l="1"/>
  <c r="A46" i="1"/>
  <c r="C45" i="1"/>
  <c r="B45" i="1"/>
  <c r="F45" i="1" s="1"/>
  <c r="D45" i="1" l="1"/>
  <c r="A47" i="1"/>
  <c r="C46" i="1"/>
  <c r="B46" i="1"/>
  <c r="F46" i="1" s="1"/>
  <c r="D46" i="1" l="1"/>
  <c r="A48" i="1"/>
  <c r="C47" i="1"/>
  <c r="B47" i="1"/>
  <c r="F47" i="1" s="1"/>
  <c r="D47" i="1" l="1"/>
  <c r="A49" i="1"/>
  <c r="C48" i="1"/>
  <c r="B48" i="1"/>
  <c r="F48" i="1" s="1"/>
  <c r="D48" i="1" l="1"/>
  <c r="A50" i="1"/>
  <c r="C49" i="1"/>
  <c r="B49" i="1"/>
  <c r="F49" i="1" s="1"/>
  <c r="D49" i="1" l="1"/>
  <c r="A51" i="1"/>
  <c r="C50" i="1"/>
  <c r="B50" i="1"/>
  <c r="F50" i="1" s="1"/>
  <c r="D50" i="1" l="1"/>
  <c r="A52" i="1"/>
  <c r="C51" i="1"/>
  <c r="B51" i="1"/>
  <c r="F51" i="1" s="1"/>
  <c r="D51" i="1" l="1"/>
  <c r="A53" i="1"/>
  <c r="C52" i="1"/>
  <c r="B52" i="1"/>
  <c r="F52" i="1" s="1"/>
  <c r="D52" i="1" l="1"/>
  <c r="A54" i="1"/>
  <c r="C53" i="1"/>
  <c r="B53" i="1"/>
  <c r="F53" i="1" s="1"/>
  <c r="D53" i="1" l="1"/>
  <c r="A55" i="1"/>
  <c r="C54" i="1"/>
  <c r="B54" i="1"/>
  <c r="F54" i="1" s="1"/>
  <c r="D54" i="1" l="1"/>
  <c r="A56" i="1"/>
  <c r="C55" i="1"/>
  <c r="B55" i="1"/>
  <c r="F55" i="1" s="1"/>
  <c r="D55" i="1" l="1"/>
  <c r="A57" i="1"/>
  <c r="B56" i="1"/>
  <c r="F56" i="1" s="1"/>
  <c r="C56" i="1"/>
  <c r="D56" i="1" l="1"/>
  <c r="A58" i="1"/>
  <c r="C57" i="1"/>
  <c r="B57" i="1"/>
  <c r="F57" i="1" s="1"/>
  <c r="A59" i="1" l="1"/>
  <c r="C58" i="1"/>
  <c r="B58" i="1"/>
  <c r="F58" i="1" s="1"/>
  <c r="D57" i="1"/>
  <c r="D58" i="1" l="1"/>
  <c r="A60" i="1"/>
  <c r="C59" i="1"/>
  <c r="B59" i="1"/>
  <c r="F59" i="1" s="1"/>
  <c r="D59" i="1" l="1"/>
  <c r="A61" i="1"/>
  <c r="C60" i="1"/>
  <c r="B60" i="1"/>
  <c r="F60" i="1" s="1"/>
  <c r="D60" i="1" l="1"/>
  <c r="A62" i="1"/>
  <c r="C61" i="1"/>
  <c r="B61" i="1"/>
  <c r="F61" i="1" s="1"/>
  <c r="D61" i="1" l="1"/>
  <c r="A63" i="1"/>
  <c r="C62" i="1"/>
  <c r="B62" i="1"/>
  <c r="F62" i="1" s="1"/>
  <c r="D62" i="1" l="1"/>
  <c r="A64" i="1"/>
  <c r="C63" i="1"/>
  <c r="B63" i="1"/>
  <c r="F63" i="1" s="1"/>
  <c r="A65" i="1" l="1"/>
  <c r="B64" i="1"/>
  <c r="F64" i="1" s="1"/>
  <c r="C64" i="1"/>
  <c r="D63" i="1"/>
  <c r="D64" i="1" l="1"/>
  <c r="A66" i="1"/>
  <c r="C65" i="1"/>
  <c r="B65" i="1"/>
  <c r="F65" i="1" s="1"/>
  <c r="D65" i="1" l="1"/>
  <c r="A67" i="1"/>
  <c r="C66" i="1"/>
  <c r="B66" i="1"/>
  <c r="F66" i="1" s="1"/>
  <c r="D66" i="1" l="1"/>
  <c r="A68" i="1"/>
  <c r="C67" i="1"/>
  <c r="B67" i="1"/>
  <c r="F67" i="1" s="1"/>
  <c r="D67" i="1" l="1"/>
  <c r="A69" i="1"/>
  <c r="C68" i="1"/>
  <c r="B68" i="1"/>
  <c r="F68" i="1" s="1"/>
  <c r="D68" i="1" l="1"/>
  <c r="A70" i="1"/>
  <c r="C69" i="1"/>
  <c r="B69" i="1"/>
  <c r="F69" i="1" s="1"/>
  <c r="D69" i="1" l="1"/>
  <c r="A71" i="1"/>
  <c r="C70" i="1"/>
  <c r="B70" i="1"/>
  <c r="F70" i="1" s="1"/>
  <c r="D70" i="1" l="1"/>
  <c r="A72" i="1"/>
  <c r="C71" i="1"/>
  <c r="B71" i="1"/>
  <c r="F71" i="1" s="1"/>
  <c r="A73" i="1" l="1"/>
  <c r="B72" i="1"/>
  <c r="F72" i="1" s="1"/>
  <c r="C72" i="1"/>
  <c r="D71" i="1"/>
  <c r="D72" i="1" l="1"/>
  <c r="A74" i="1"/>
  <c r="C73" i="1"/>
  <c r="B73" i="1"/>
  <c r="F73" i="1" s="1"/>
  <c r="D73" i="1" l="1"/>
  <c r="A75" i="1"/>
  <c r="C74" i="1"/>
  <c r="B74" i="1"/>
  <c r="F74" i="1" s="1"/>
  <c r="D74" i="1" l="1"/>
  <c r="A76" i="1"/>
  <c r="C75" i="1"/>
  <c r="B75" i="1"/>
  <c r="F75" i="1" s="1"/>
  <c r="A77" i="1" l="1"/>
  <c r="C76" i="1"/>
  <c r="B76" i="1"/>
  <c r="F76" i="1" s="1"/>
  <c r="D75" i="1"/>
  <c r="D76" i="1" l="1"/>
  <c r="A78" i="1"/>
  <c r="C77" i="1"/>
  <c r="B77" i="1"/>
  <c r="F77" i="1" s="1"/>
  <c r="D77" i="1" l="1"/>
  <c r="A79" i="1"/>
  <c r="C78" i="1"/>
  <c r="B78" i="1"/>
  <c r="F78" i="1" s="1"/>
  <c r="D78" i="1" l="1"/>
  <c r="A80" i="1"/>
  <c r="C79" i="1"/>
  <c r="B79" i="1"/>
  <c r="F79" i="1" s="1"/>
  <c r="D79" i="1" l="1"/>
  <c r="A81" i="1"/>
  <c r="C80" i="1"/>
  <c r="B80" i="1"/>
  <c r="F80" i="1" s="1"/>
  <c r="A82" i="1" l="1"/>
  <c r="C81" i="1"/>
  <c r="B81" i="1"/>
  <c r="F81" i="1" s="1"/>
  <c r="D80" i="1"/>
  <c r="D81" i="1" l="1"/>
  <c r="A83" i="1"/>
  <c r="C82" i="1"/>
  <c r="B82" i="1"/>
  <c r="F82" i="1" s="1"/>
  <c r="D82" i="1" l="1"/>
  <c r="A84" i="1"/>
  <c r="C83" i="1"/>
  <c r="B83" i="1"/>
  <c r="F83" i="1" s="1"/>
  <c r="D83" i="1" l="1"/>
  <c r="A85" i="1"/>
  <c r="C84" i="1"/>
  <c r="B84" i="1"/>
  <c r="F84" i="1" s="1"/>
  <c r="D84" i="1" l="1"/>
  <c r="A86" i="1"/>
  <c r="C85" i="1"/>
  <c r="B85" i="1"/>
  <c r="F85" i="1" s="1"/>
  <c r="D85" i="1" l="1"/>
  <c r="A87" i="1"/>
  <c r="C86" i="1"/>
  <c r="B86" i="1"/>
  <c r="F86" i="1" s="1"/>
  <c r="D86" i="1" l="1"/>
  <c r="A88" i="1"/>
  <c r="C87" i="1"/>
  <c r="B87" i="1"/>
  <c r="F87" i="1" s="1"/>
  <c r="D87" i="1" l="1"/>
  <c r="A89" i="1"/>
  <c r="B88" i="1"/>
  <c r="F88" i="1" s="1"/>
  <c r="C88" i="1"/>
  <c r="D88" i="1" l="1"/>
  <c r="A90" i="1"/>
  <c r="C89" i="1"/>
  <c r="B89" i="1"/>
  <c r="F89" i="1" s="1"/>
  <c r="D89" i="1" l="1"/>
  <c r="A91" i="1"/>
  <c r="C90" i="1"/>
  <c r="B90" i="1"/>
  <c r="F90" i="1" s="1"/>
  <c r="D90" i="1" l="1"/>
  <c r="A92" i="1"/>
  <c r="C91" i="1"/>
  <c r="B91" i="1"/>
  <c r="F91" i="1" s="1"/>
  <c r="D91" i="1" l="1"/>
  <c r="A93" i="1"/>
  <c r="B92" i="1"/>
  <c r="F92" i="1" s="1"/>
  <c r="C92" i="1"/>
  <c r="D92" i="1" l="1"/>
  <c r="A94" i="1"/>
  <c r="C93" i="1"/>
  <c r="B93" i="1"/>
  <c r="F93" i="1" s="1"/>
  <c r="D93" i="1" l="1"/>
  <c r="A95" i="1"/>
  <c r="C94" i="1"/>
  <c r="B94" i="1"/>
  <c r="F94" i="1" s="1"/>
  <c r="D94" i="1" l="1"/>
  <c r="A96" i="1"/>
  <c r="C95" i="1"/>
  <c r="B95" i="1"/>
  <c r="F95" i="1" s="1"/>
  <c r="D95" i="1" l="1"/>
  <c r="A97" i="1"/>
  <c r="C96" i="1"/>
  <c r="B96" i="1"/>
  <c r="F96" i="1" s="1"/>
  <c r="D96" i="1" l="1"/>
  <c r="A98" i="1"/>
  <c r="C97" i="1"/>
  <c r="B97" i="1"/>
  <c r="F97" i="1" s="1"/>
  <c r="D97" i="1" l="1"/>
  <c r="A99" i="1"/>
  <c r="C98" i="1"/>
  <c r="B98" i="1"/>
  <c r="F98" i="1" s="1"/>
  <c r="D98" i="1" l="1"/>
  <c r="A100" i="1"/>
  <c r="C99" i="1"/>
  <c r="B99" i="1"/>
  <c r="F99" i="1" s="1"/>
  <c r="D99" i="1" l="1"/>
  <c r="A101" i="1"/>
  <c r="C100" i="1"/>
  <c r="B100" i="1"/>
  <c r="F100" i="1" s="1"/>
  <c r="D100" i="1" l="1"/>
  <c r="A102" i="1"/>
  <c r="C101" i="1"/>
  <c r="B101" i="1"/>
  <c r="F101" i="1" s="1"/>
  <c r="D101" i="1" l="1"/>
  <c r="A103" i="1"/>
  <c r="C102" i="1"/>
  <c r="B102" i="1"/>
  <c r="F102" i="1" s="1"/>
  <c r="D102" i="1" l="1"/>
  <c r="A104" i="1"/>
  <c r="C103" i="1"/>
  <c r="B103" i="1"/>
  <c r="F103" i="1" s="1"/>
  <c r="A105" i="1" l="1"/>
  <c r="B104" i="1"/>
  <c r="F104" i="1" s="1"/>
  <c r="C104" i="1"/>
  <c r="D103" i="1"/>
  <c r="D104" i="1" l="1"/>
  <c r="A106" i="1"/>
  <c r="C105" i="1"/>
  <c r="B105" i="1"/>
  <c r="F105" i="1" s="1"/>
  <c r="A107" i="1" l="1"/>
  <c r="C106" i="1"/>
  <c r="B106" i="1"/>
  <c r="F106" i="1" s="1"/>
  <c r="D105" i="1"/>
  <c r="D106" i="1" l="1"/>
  <c r="A108" i="1"/>
  <c r="C107" i="1"/>
  <c r="B107" i="1"/>
  <c r="F107" i="1" s="1"/>
  <c r="D107" i="1" l="1"/>
  <c r="A109" i="1"/>
  <c r="C108" i="1"/>
  <c r="B108" i="1"/>
  <c r="F108" i="1" s="1"/>
  <c r="D108" i="1" l="1"/>
  <c r="A110" i="1"/>
  <c r="C109" i="1"/>
  <c r="B109" i="1"/>
  <c r="F109" i="1" s="1"/>
  <c r="D109" i="1" l="1"/>
  <c r="A111" i="1"/>
  <c r="C110" i="1"/>
  <c r="B110" i="1"/>
  <c r="F110" i="1" s="1"/>
  <c r="A112" i="1" l="1"/>
  <c r="C111" i="1"/>
  <c r="B111" i="1"/>
  <c r="F111" i="1" s="1"/>
  <c r="D110" i="1"/>
  <c r="D111" i="1" l="1"/>
  <c r="A113" i="1"/>
  <c r="B112" i="1"/>
  <c r="F112" i="1" s="1"/>
  <c r="C112" i="1"/>
  <c r="D112" i="1" l="1"/>
  <c r="A114" i="1"/>
  <c r="C113" i="1"/>
  <c r="B113" i="1"/>
  <c r="F113" i="1" s="1"/>
  <c r="D113" i="1" l="1"/>
  <c r="A115" i="1"/>
  <c r="C114" i="1"/>
  <c r="B114" i="1"/>
  <c r="F114" i="1" s="1"/>
  <c r="D114" i="1" l="1"/>
  <c r="A116" i="1"/>
  <c r="C115" i="1"/>
  <c r="B115" i="1"/>
  <c r="F115" i="1" s="1"/>
  <c r="D115" i="1" l="1"/>
  <c r="A117" i="1"/>
  <c r="C116" i="1"/>
  <c r="B116" i="1"/>
  <c r="F116" i="1" s="1"/>
  <c r="D116" i="1" l="1"/>
  <c r="A118" i="1"/>
  <c r="C117" i="1"/>
  <c r="B117" i="1"/>
  <c r="F117" i="1" s="1"/>
  <c r="D117" i="1" l="1"/>
  <c r="A119" i="1"/>
  <c r="C118" i="1"/>
  <c r="B118" i="1"/>
  <c r="F118" i="1" s="1"/>
  <c r="D118" i="1" l="1"/>
  <c r="A120" i="1"/>
  <c r="C119" i="1"/>
  <c r="B119" i="1"/>
  <c r="F119" i="1" s="1"/>
  <c r="A121" i="1" l="1"/>
  <c r="B120" i="1"/>
  <c r="F120" i="1" s="1"/>
  <c r="C120" i="1"/>
  <c r="D119" i="1"/>
  <c r="D120" i="1" l="1"/>
  <c r="A122" i="1"/>
  <c r="C121" i="1"/>
  <c r="B121" i="1"/>
  <c r="F121" i="1" s="1"/>
  <c r="D121" i="1" l="1"/>
  <c r="A123" i="1"/>
  <c r="C122" i="1"/>
  <c r="B122" i="1"/>
  <c r="F122" i="1" s="1"/>
  <c r="D122" i="1" l="1"/>
  <c r="A124" i="1"/>
  <c r="C123" i="1"/>
  <c r="B123" i="1"/>
  <c r="F123" i="1" s="1"/>
  <c r="D123" i="1" l="1"/>
  <c r="A125" i="1"/>
  <c r="C124" i="1"/>
  <c r="B124" i="1"/>
  <c r="F124" i="1" s="1"/>
  <c r="D124" i="1" l="1"/>
  <c r="A126" i="1"/>
  <c r="C125" i="1"/>
  <c r="B125" i="1"/>
  <c r="F125" i="1" s="1"/>
  <c r="D125" i="1" l="1"/>
  <c r="A127" i="1"/>
  <c r="C126" i="1"/>
  <c r="B126" i="1"/>
  <c r="F126" i="1" s="1"/>
  <c r="D126" i="1" l="1"/>
  <c r="A128" i="1"/>
  <c r="C127" i="1"/>
  <c r="B127" i="1"/>
  <c r="F127" i="1" s="1"/>
  <c r="A129" i="1" l="1"/>
  <c r="B128" i="1"/>
  <c r="F128" i="1" s="1"/>
  <c r="C128" i="1"/>
  <c r="D127" i="1"/>
  <c r="D128" i="1" l="1"/>
  <c r="A130" i="1"/>
  <c r="C129" i="1"/>
  <c r="B129" i="1"/>
  <c r="F129" i="1" s="1"/>
  <c r="A131" i="1" l="1"/>
  <c r="C130" i="1"/>
  <c r="B130" i="1"/>
  <c r="F130" i="1" s="1"/>
  <c r="D129" i="1"/>
  <c r="D130" i="1" l="1"/>
  <c r="A132" i="1"/>
  <c r="C131" i="1"/>
  <c r="B131" i="1"/>
  <c r="F131" i="1" s="1"/>
  <c r="A133" i="1" l="1"/>
  <c r="C132" i="1"/>
  <c r="B132" i="1"/>
  <c r="F132" i="1" s="1"/>
  <c r="D131" i="1"/>
  <c r="D132" i="1" l="1"/>
  <c r="A134" i="1"/>
  <c r="C133" i="1"/>
  <c r="B133" i="1"/>
  <c r="F133" i="1" s="1"/>
  <c r="A135" i="1" l="1"/>
  <c r="C134" i="1"/>
  <c r="B134" i="1"/>
  <c r="F134" i="1" s="1"/>
  <c r="D133" i="1"/>
  <c r="A136" i="1" l="1"/>
  <c r="C135" i="1"/>
  <c r="B135" i="1"/>
  <c r="F135" i="1" s="1"/>
  <c r="D134" i="1"/>
  <c r="D135" i="1" l="1"/>
  <c r="A137" i="1"/>
  <c r="B136" i="1"/>
  <c r="F136" i="1" s="1"/>
  <c r="C136" i="1"/>
  <c r="A138" i="1" l="1"/>
  <c r="C137" i="1"/>
  <c r="B137" i="1"/>
  <c r="F137" i="1" s="1"/>
  <c r="D136" i="1"/>
  <c r="D137" i="1" l="1"/>
  <c r="A139" i="1"/>
  <c r="C138" i="1"/>
  <c r="B138" i="1"/>
  <c r="F138" i="1" s="1"/>
  <c r="A140" i="1" l="1"/>
  <c r="C139" i="1"/>
  <c r="B139" i="1"/>
  <c r="F139" i="1" s="1"/>
  <c r="D138" i="1"/>
  <c r="D139" i="1" l="1"/>
  <c r="A141" i="1"/>
  <c r="C140" i="1"/>
  <c r="B140" i="1"/>
  <c r="F140" i="1" s="1"/>
  <c r="A142" i="1" l="1"/>
  <c r="C141" i="1"/>
  <c r="B141" i="1"/>
  <c r="F141" i="1" s="1"/>
  <c r="D140" i="1"/>
  <c r="A143" i="1" l="1"/>
  <c r="C142" i="1"/>
  <c r="B142" i="1"/>
  <c r="F142" i="1" s="1"/>
  <c r="D141" i="1"/>
  <c r="A144" i="1" l="1"/>
  <c r="C143" i="1"/>
  <c r="B143" i="1"/>
  <c r="F143" i="1" s="1"/>
  <c r="D142" i="1"/>
  <c r="D143" i="1" l="1"/>
  <c r="A145" i="1"/>
  <c r="C144" i="1"/>
  <c r="B144" i="1"/>
  <c r="F144" i="1" s="1"/>
  <c r="D144" i="1" l="1"/>
  <c r="A146" i="1"/>
  <c r="C145" i="1"/>
  <c r="B145" i="1"/>
  <c r="F145" i="1" s="1"/>
  <c r="D145" i="1" l="1"/>
  <c r="A147" i="1"/>
  <c r="C146" i="1"/>
  <c r="B146" i="1"/>
  <c r="F146" i="1" s="1"/>
  <c r="D146" i="1" l="1"/>
  <c r="A148" i="1"/>
  <c r="C147" i="1"/>
  <c r="B147" i="1"/>
  <c r="F147" i="1" s="1"/>
  <c r="D147" i="1" l="1"/>
  <c r="A149" i="1"/>
  <c r="C148" i="1"/>
  <c r="B148" i="1"/>
  <c r="F148" i="1" s="1"/>
  <c r="D148" i="1" l="1"/>
  <c r="A150" i="1"/>
  <c r="B149" i="1"/>
  <c r="F149" i="1" s="1"/>
  <c r="C149" i="1"/>
  <c r="D149" i="1" l="1"/>
  <c r="A151" i="1"/>
  <c r="C150" i="1"/>
  <c r="B150" i="1"/>
  <c r="F150" i="1" s="1"/>
  <c r="D150" i="1" l="1"/>
  <c r="A152" i="1"/>
  <c r="C151" i="1"/>
  <c r="B151" i="1"/>
  <c r="F151" i="1" s="1"/>
  <c r="D151" i="1" l="1"/>
  <c r="A153" i="1"/>
  <c r="B152" i="1"/>
  <c r="F152" i="1" s="1"/>
  <c r="C152" i="1"/>
  <c r="D152" i="1" l="1"/>
  <c r="A154" i="1"/>
  <c r="B153" i="1"/>
  <c r="F153" i="1" s="1"/>
  <c r="C153" i="1"/>
  <c r="D153" i="1" l="1"/>
  <c r="A155" i="1"/>
  <c r="C154" i="1"/>
  <c r="B154" i="1"/>
  <c r="F154" i="1" s="1"/>
  <c r="D154" i="1" l="1"/>
  <c r="A156" i="1"/>
  <c r="C155" i="1"/>
  <c r="B155" i="1"/>
  <c r="F155" i="1" s="1"/>
  <c r="D155" i="1" l="1"/>
  <c r="A157" i="1"/>
  <c r="C156" i="1"/>
  <c r="B156" i="1"/>
  <c r="F156" i="1" s="1"/>
  <c r="D156" i="1" l="1"/>
  <c r="A158" i="1"/>
  <c r="B157" i="1"/>
  <c r="F157" i="1" s="1"/>
  <c r="C157" i="1"/>
  <c r="D157" i="1" l="1"/>
  <c r="A159" i="1"/>
  <c r="C158" i="1"/>
  <c r="B158" i="1"/>
  <c r="F158" i="1" s="1"/>
  <c r="D158" i="1" l="1"/>
  <c r="A160" i="1"/>
  <c r="C159" i="1"/>
  <c r="B159" i="1"/>
  <c r="F159" i="1" s="1"/>
  <c r="D159" i="1" l="1"/>
  <c r="A161" i="1"/>
  <c r="C160" i="1"/>
  <c r="B160" i="1"/>
  <c r="F160" i="1" s="1"/>
  <c r="D160" i="1" l="1"/>
  <c r="A162" i="1"/>
  <c r="B161" i="1"/>
  <c r="F161" i="1" s="1"/>
  <c r="C161" i="1"/>
  <c r="D161" i="1" l="1"/>
  <c r="A163" i="1"/>
  <c r="C162" i="1"/>
  <c r="B162" i="1"/>
  <c r="F162" i="1" s="1"/>
  <c r="D162" i="1" l="1"/>
  <c r="A164" i="1"/>
  <c r="C163" i="1"/>
  <c r="B163" i="1"/>
  <c r="F163" i="1" s="1"/>
  <c r="D163" i="1" l="1"/>
  <c r="A165" i="1"/>
  <c r="C164" i="1"/>
  <c r="B164" i="1"/>
  <c r="F164" i="1" s="1"/>
  <c r="D164" i="1" l="1"/>
  <c r="A166" i="1"/>
  <c r="B165" i="1"/>
  <c r="F165" i="1" s="1"/>
  <c r="C165" i="1"/>
  <c r="D165" i="1" l="1"/>
  <c r="A167" i="1"/>
  <c r="C166" i="1"/>
  <c r="B166" i="1"/>
  <c r="F166" i="1" s="1"/>
  <c r="D166" i="1" l="1"/>
  <c r="A168" i="1"/>
  <c r="C167" i="1"/>
  <c r="B167" i="1"/>
  <c r="F167" i="1" s="1"/>
  <c r="D167" i="1" l="1"/>
  <c r="A169" i="1"/>
  <c r="C168" i="1"/>
  <c r="B168" i="1"/>
  <c r="F168" i="1" s="1"/>
  <c r="D168" i="1" l="1"/>
  <c r="A170" i="1"/>
  <c r="B169" i="1"/>
  <c r="F169" i="1" s="1"/>
  <c r="C169" i="1"/>
  <c r="D169" i="1" l="1"/>
  <c r="A171" i="1"/>
  <c r="C170" i="1"/>
  <c r="B170" i="1"/>
  <c r="F170" i="1" s="1"/>
  <c r="D170" i="1" l="1"/>
  <c r="A172" i="1"/>
  <c r="C171" i="1"/>
  <c r="B171" i="1"/>
  <c r="F171" i="1" s="1"/>
  <c r="D171" i="1" l="1"/>
  <c r="A173" i="1"/>
  <c r="C172" i="1"/>
  <c r="B172" i="1"/>
  <c r="F172" i="1" s="1"/>
  <c r="D172" i="1" l="1"/>
  <c r="A174" i="1"/>
  <c r="B173" i="1"/>
  <c r="F173" i="1" s="1"/>
  <c r="C173" i="1"/>
  <c r="D173" i="1" l="1"/>
  <c r="A175" i="1"/>
  <c r="C174" i="1"/>
  <c r="B174" i="1"/>
  <c r="F174" i="1" s="1"/>
  <c r="D174" i="1" l="1"/>
  <c r="A176" i="1"/>
  <c r="C175" i="1"/>
  <c r="B175" i="1"/>
  <c r="F175" i="1" s="1"/>
  <c r="D175" i="1" l="1"/>
  <c r="A177" i="1"/>
  <c r="C176" i="1"/>
  <c r="B176" i="1"/>
  <c r="F176" i="1" s="1"/>
  <c r="D176" i="1" l="1"/>
  <c r="A178" i="1"/>
  <c r="B177" i="1"/>
  <c r="F177" i="1" s="1"/>
  <c r="C177" i="1"/>
  <c r="D177" i="1" l="1"/>
  <c r="A179" i="1"/>
  <c r="C178" i="1"/>
  <c r="B178" i="1"/>
  <c r="F178" i="1" s="1"/>
  <c r="D178" i="1" l="1"/>
  <c r="A180" i="1"/>
  <c r="C179" i="1"/>
  <c r="B179" i="1"/>
  <c r="F179" i="1" s="1"/>
  <c r="D179" i="1" l="1"/>
  <c r="A181" i="1"/>
  <c r="C180" i="1"/>
  <c r="B180" i="1"/>
  <c r="F180" i="1" s="1"/>
  <c r="D180" i="1" l="1"/>
  <c r="A182" i="1"/>
  <c r="B181" i="1"/>
  <c r="F181" i="1" s="1"/>
  <c r="C181" i="1"/>
  <c r="D181" i="1" l="1"/>
  <c r="A183" i="1"/>
  <c r="C182" i="1"/>
  <c r="B182" i="1"/>
  <c r="F182" i="1" s="1"/>
  <c r="D182" i="1" l="1"/>
  <c r="A184" i="1"/>
  <c r="C183" i="1"/>
  <c r="B183" i="1"/>
  <c r="F183" i="1" s="1"/>
  <c r="D183" i="1" l="1"/>
  <c r="A185" i="1"/>
  <c r="C184" i="1"/>
  <c r="B184" i="1"/>
  <c r="F184" i="1" s="1"/>
  <c r="D184" i="1" l="1"/>
  <c r="A186" i="1"/>
  <c r="B185" i="1"/>
  <c r="F185" i="1" s="1"/>
  <c r="C185" i="1"/>
  <c r="D185" i="1" l="1"/>
  <c r="A187" i="1"/>
  <c r="C186" i="1"/>
  <c r="B186" i="1"/>
  <c r="F186" i="1" s="1"/>
  <c r="D186" i="1" l="1"/>
  <c r="A188" i="1"/>
  <c r="C187" i="1"/>
  <c r="B187" i="1"/>
  <c r="F187" i="1" s="1"/>
  <c r="D187" i="1" l="1"/>
  <c r="A189" i="1"/>
  <c r="C188" i="1"/>
  <c r="B188" i="1"/>
  <c r="F188" i="1" s="1"/>
  <c r="D188" i="1" l="1"/>
  <c r="A190" i="1"/>
  <c r="B189" i="1"/>
  <c r="F189" i="1" s="1"/>
  <c r="C189" i="1"/>
  <c r="D189" i="1" l="1"/>
  <c r="A191" i="1"/>
  <c r="C190" i="1"/>
  <c r="B190" i="1"/>
  <c r="F190" i="1" s="1"/>
  <c r="D190" i="1" l="1"/>
  <c r="A192" i="1"/>
  <c r="C191" i="1"/>
  <c r="B191" i="1"/>
  <c r="F191" i="1" s="1"/>
  <c r="D191" i="1" l="1"/>
  <c r="A193" i="1"/>
  <c r="C192" i="1"/>
  <c r="B192" i="1"/>
  <c r="F192" i="1" s="1"/>
  <c r="D192" i="1" l="1"/>
  <c r="A194" i="1"/>
  <c r="B193" i="1"/>
  <c r="F193" i="1" s="1"/>
  <c r="C193" i="1"/>
  <c r="D193" i="1" l="1"/>
  <c r="A195" i="1"/>
  <c r="C194" i="1"/>
  <c r="B194" i="1"/>
  <c r="F194" i="1" s="1"/>
  <c r="D194" i="1" l="1"/>
  <c r="A196" i="1"/>
  <c r="C195" i="1"/>
  <c r="B195" i="1"/>
  <c r="F195" i="1" s="1"/>
  <c r="D195" i="1" l="1"/>
  <c r="A197" i="1"/>
  <c r="C196" i="1"/>
  <c r="B196" i="1"/>
  <c r="F196" i="1" s="1"/>
  <c r="D196" i="1" l="1"/>
  <c r="A198" i="1"/>
  <c r="B197" i="1"/>
  <c r="F197" i="1" s="1"/>
  <c r="C197" i="1"/>
  <c r="D197" i="1" l="1"/>
  <c r="A199" i="1"/>
  <c r="C198" i="1"/>
  <c r="B198" i="1"/>
  <c r="F198" i="1" s="1"/>
  <c r="D198" i="1" l="1"/>
  <c r="A200" i="1"/>
  <c r="C199" i="1"/>
  <c r="B199" i="1"/>
  <c r="F199" i="1" s="1"/>
  <c r="D199" i="1" l="1"/>
  <c r="A201" i="1"/>
  <c r="B200" i="1"/>
  <c r="F200" i="1" s="1"/>
  <c r="C200" i="1"/>
  <c r="D200" i="1" l="1"/>
  <c r="A202" i="1"/>
  <c r="B201" i="1"/>
  <c r="F201" i="1" s="1"/>
  <c r="C201" i="1"/>
  <c r="D201" i="1" l="1"/>
  <c r="A203" i="1"/>
  <c r="C202" i="1"/>
  <c r="B202" i="1"/>
  <c r="F202" i="1" s="1"/>
  <c r="D202" i="1" l="1"/>
  <c r="A204" i="1"/>
  <c r="C203" i="1"/>
  <c r="B203" i="1"/>
  <c r="F203" i="1" s="1"/>
  <c r="D203" i="1" l="1"/>
  <c r="A205" i="1"/>
  <c r="C204" i="1"/>
  <c r="B204" i="1"/>
  <c r="F204" i="1" s="1"/>
  <c r="D204" i="1" l="1"/>
  <c r="A206" i="1"/>
  <c r="B205" i="1"/>
  <c r="F205" i="1" s="1"/>
  <c r="C205" i="1"/>
  <c r="D205" i="1" l="1"/>
  <c r="A207" i="1"/>
  <c r="C206" i="1"/>
  <c r="B206" i="1"/>
  <c r="F206" i="1" s="1"/>
  <c r="D206" i="1" l="1"/>
  <c r="A208" i="1"/>
  <c r="C207" i="1"/>
  <c r="B207" i="1"/>
  <c r="F207" i="1" s="1"/>
  <c r="D207" i="1" l="1"/>
  <c r="A209" i="1"/>
  <c r="B208" i="1"/>
  <c r="F208" i="1" s="1"/>
  <c r="C208" i="1"/>
  <c r="D208" i="1" l="1"/>
  <c r="A210" i="1"/>
  <c r="B209" i="1"/>
  <c r="F209" i="1" s="1"/>
  <c r="C209" i="1"/>
  <c r="D209" i="1" l="1"/>
  <c r="A211" i="1"/>
  <c r="C210" i="1"/>
  <c r="B210" i="1"/>
  <c r="F210" i="1" s="1"/>
  <c r="D210" i="1" l="1"/>
  <c r="A212" i="1"/>
  <c r="C211" i="1"/>
  <c r="B211" i="1"/>
  <c r="F211" i="1" s="1"/>
  <c r="D211" i="1" l="1"/>
  <c r="A213" i="1"/>
  <c r="C212" i="1"/>
  <c r="B212" i="1"/>
  <c r="F212" i="1" s="1"/>
  <c r="D212" i="1" l="1"/>
  <c r="A214" i="1"/>
  <c r="B213" i="1"/>
  <c r="F213" i="1" s="1"/>
  <c r="C213" i="1"/>
  <c r="D213" i="1" l="1"/>
  <c r="A215" i="1"/>
  <c r="C214" i="1"/>
  <c r="B214" i="1"/>
  <c r="F214" i="1" s="1"/>
  <c r="D214" i="1" l="1"/>
  <c r="A216" i="1"/>
  <c r="C215" i="1"/>
  <c r="B215" i="1"/>
  <c r="F215" i="1" s="1"/>
  <c r="D215" i="1" l="1"/>
  <c r="A217" i="1"/>
  <c r="B216" i="1"/>
  <c r="F216" i="1" s="1"/>
  <c r="C216" i="1"/>
  <c r="D216" i="1" l="1"/>
  <c r="A218" i="1"/>
  <c r="B217" i="1"/>
  <c r="F217" i="1" s="1"/>
  <c r="C217" i="1"/>
  <c r="D217" i="1" l="1"/>
  <c r="A219" i="1"/>
  <c r="C218" i="1"/>
  <c r="B218" i="1"/>
  <c r="F218" i="1" s="1"/>
  <c r="D218" i="1" l="1"/>
  <c r="A220" i="1"/>
  <c r="C219" i="1"/>
  <c r="B219" i="1"/>
  <c r="F219" i="1" s="1"/>
  <c r="D219" i="1" l="1"/>
  <c r="A221" i="1"/>
  <c r="C220" i="1"/>
  <c r="B220" i="1"/>
  <c r="F220" i="1" s="1"/>
  <c r="D220" i="1" l="1"/>
  <c r="A222" i="1"/>
  <c r="B221" i="1"/>
  <c r="F221" i="1" s="1"/>
  <c r="C221" i="1"/>
  <c r="D221" i="1" l="1"/>
  <c r="C222" i="1"/>
  <c r="B222" i="1"/>
  <c r="F222" i="1" s="1"/>
  <c r="D222" i="1" l="1"/>
</calcChain>
</file>

<file path=xl/sharedStrings.xml><?xml version="1.0" encoding="utf-8"?>
<sst xmlns="http://schemas.openxmlformats.org/spreadsheetml/2006/main" count="30" uniqueCount="30">
  <si>
    <t>r</t>
  </si>
  <si>
    <t>INPUTS</t>
  </si>
  <si>
    <t>S</t>
  </si>
  <si>
    <t>X</t>
  </si>
  <si>
    <t>τ=T-t</t>
  </si>
  <si>
    <t>s</t>
  </si>
  <si>
    <t xml:space="preserve">r </t>
  </si>
  <si>
    <t>VALUES</t>
  </si>
  <si>
    <t>c (BSM)</t>
  </si>
  <si>
    <t>c (Bachelier)</t>
  </si>
  <si>
    <r>
      <t>d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</si>
  <si>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</si>
  <si>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 xml:space="preserve"> (BSM)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</si>
  <si>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 xml:space="preserve"> (Bachelier)</t>
    </r>
  </si>
  <si>
    <t>Q257 has two purposes. First, there is the obvious low-level test of your ability to use numerical calculus (most readers will answer this easily).</t>
  </si>
  <si>
    <t>Second, there is a hidden high-level test of your understanding of option pricing theory (which some readers may miss completely).</t>
  </si>
  <si>
    <t xml:space="preserve">Look at where the two plot lines cross. You will see that the </t>
  </si>
  <si>
    <r>
      <t xml:space="preserve">Click the spinners to change X, </t>
    </r>
    <r>
      <rPr>
        <b/>
        <sz val="11"/>
        <color theme="1"/>
        <rFont val="Symbol"/>
        <family val="1"/>
        <charset val="2"/>
      </rPr>
      <t>s</t>
    </r>
    <r>
      <rPr>
        <b/>
        <sz val="11"/>
        <color theme="1"/>
        <rFont val="Calibri"/>
        <family val="2"/>
      </rPr>
      <t>, or τ, and see that the crossover</t>
    </r>
  </si>
  <si>
    <r>
      <t xml:space="preserve">which suggests a very out-of-the-money call option.  Surely we should have 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≈0.5. So, what is the explanation for this discrepancy?</t>
    </r>
  </si>
  <si>
    <t xml:space="preserve">A Visualization of Q257 (see also Q320) from the Q&amp;A Book (6th Edition). </t>
  </si>
  <si>
    <t>The delta is the slope of the option pricing function with respect to the stock price. To explain the discrepancy, it makes sense</t>
  </si>
  <si>
    <t>to plot option prices as a function of stock prices using the Bachelier formula and the Black-Scholes-Merton formula (see the plot).</t>
  </si>
  <si>
    <t>however, fail for very large S, because the approximations fail.</t>
  </si>
  <si>
    <r>
      <t xml:space="preserve">Bachelier formula is very good at </t>
    </r>
    <r>
      <rPr>
        <b/>
        <u/>
        <sz val="11"/>
        <color theme="1"/>
        <rFont val="Calibri"/>
        <family val="2"/>
        <scheme val="minor"/>
      </rPr>
      <t>pricing</t>
    </r>
    <r>
      <rPr>
        <b/>
        <sz val="11"/>
        <color theme="1"/>
        <rFont val="Calibri"/>
        <family val="2"/>
        <scheme val="minor"/>
      </rPr>
      <t xml:space="preserve"> at-the-money options.</t>
    </r>
  </si>
  <si>
    <t xml:space="preserve">point is roughly where stock price S equals strike price X. This will, </t>
  </si>
  <si>
    <t>step size:</t>
  </si>
  <si>
    <t>Note: I used "S" in the Bachelier formula. An alternative is to use "X,"</t>
  </si>
  <si>
    <r>
      <t xml:space="preserve">Q257 appears to be about using numerical techniques to find a call option delta. Although the call option is at the money (ATM), we find 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 xml:space="preserve">=0.1128, </t>
    </r>
  </si>
  <si>
    <r>
      <t xml:space="preserve">because it works for ATM options only. Then the 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 xml:space="preserve"> interpretation fails.</t>
    </r>
  </si>
  <si>
    <r>
      <t xml:space="preserve">This clarifies why Bachelier is for </t>
    </r>
    <r>
      <rPr>
        <b/>
        <u/>
        <sz val="11"/>
        <color theme="1"/>
        <rFont val="Calibri"/>
        <family val="2"/>
        <scheme val="minor"/>
      </rPr>
      <t>pricing only</t>
    </r>
    <r>
      <rPr>
        <b/>
        <sz val="11"/>
        <color theme="1"/>
        <rFont val="Calibri"/>
        <family val="2"/>
        <scheme val="minor"/>
      </rPr>
      <t xml:space="preserve">, and </t>
    </r>
    <r>
      <rPr>
        <b/>
        <u/>
        <sz val="11"/>
        <color theme="1"/>
        <rFont val="Calibri"/>
        <family val="2"/>
        <scheme val="minor"/>
      </rPr>
      <t>not for hedging</t>
    </r>
    <r>
      <rPr>
        <b/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</si>
</sst>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0"/>
    <numFmt numFmtId="165" formatCode="0.000"/>
    <numFmt numFmtId="175" formatCode="&quot;$&quot;#,##0.00"/>
    <numFmt numFmtId="184" formatCode="#,##0.0000_ ;\-#,##0.00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1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75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84" fontId="0" fillId="3" borderId="0" xfId="1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Call Price versus  Stock</a:t>
            </a:r>
            <a:r>
              <a:rPr lang="en-NZ" baseline="0"/>
              <a:t> Price</a:t>
            </a:r>
            <a:endParaRPr lang="en-N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9980058556504"/>
          <c:y val="0.17171296296296296"/>
          <c:w val="0.76457162902127085"/>
          <c:h val="0.637183216681248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'Simulated Prices'!$D$22</c:f>
              <c:strCache>
                <c:ptCount val="1"/>
                <c:pt idx="0">
                  <c:v>c (BSM)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'Simulated Prices'!$A$23:$A$222</c:f>
              <c:numCache>
                <c:formatCode>"$"#,##0.00</c:formatCode>
                <c:ptCount val="20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  <c:pt idx="40">
                  <c:v>4.1000000000000014</c:v>
                </c:pt>
                <c:pt idx="41">
                  <c:v>4.2000000000000011</c:v>
                </c:pt>
                <c:pt idx="42">
                  <c:v>4.3000000000000007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4.6999999999999993</c:v>
                </c:pt>
                <c:pt idx="47">
                  <c:v>4.7999999999999989</c:v>
                </c:pt>
                <c:pt idx="48">
                  <c:v>4.8999999999999986</c:v>
                </c:pt>
                <c:pt idx="49">
                  <c:v>4.9999999999999982</c:v>
                </c:pt>
                <c:pt idx="50">
                  <c:v>5.0999999999999979</c:v>
                </c:pt>
                <c:pt idx="51">
                  <c:v>5.1999999999999975</c:v>
                </c:pt>
                <c:pt idx="52">
                  <c:v>5.2999999999999972</c:v>
                </c:pt>
                <c:pt idx="53">
                  <c:v>5.3999999999999968</c:v>
                </c:pt>
                <c:pt idx="54">
                  <c:v>5.4999999999999964</c:v>
                </c:pt>
                <c:pt idx="55">
                  <c:v>5.5999999999999961</c:v>
                </c:pt>
                <c:pt idx="56">
                  <c:v>5.6999999999999957</c:v>
                </c:pt>
                <c:pt idx="57">
                  <c:v>5.7999999999999954</c:v>
                </c:pt>
                <c:pt idx="58">
                  <c:v>5.899999999999995</c:v>
                </c:pt>
                <c:pt idx="59">
                  <c:v>5.9999999999999947</c:v>
                </c:pt>
                <c:pt idx="60">
                  <c:v>6.0999999999999943</c:v>
                </c:pt>
                <c:pt idx="61">
                  <c:v>6.199999999999994</c:v>
                </c:pt>
                <c:pt idx="62">
                  <c:v>6.2999999999999936</c:v>
                </c:pt>
                <c:pt idx="63">
                  <c:v>6.3999999999999932</c:v>
                </c:pt>
                <c:pt idx="64">
                  <c:v>6.4999999999999929</c:v>
                </c:pt>
                <c:pt idx="65">
                  <c:v>6.5999999999999925</c:v>
                </c:pt>
                <c:pt idx="66">
                  <c:v>6.6999999999999922</c:v>
                </c:pt>
                <c:pt idx="67">
                  <c:v>6.7999999999999918</c:v>
                </c:pt>
                <c:pt idx="68">
                  <c:v>6.8999999999999915</c:v>
                </c:pt>
                <c:pt idx="69">
                  <c:v>6.9999999999999911</c:v>
                </c:pt>
                <c:pt idx="70">
                  <c:v>7.0999999999999908</c:v>
                </c:pt>
                <c:pt idx="71">
                  <c:v>7.1999999999999904</c:v>
                </c:pt>
                <c:pt idx="72">
                  <c:v>7.2999999999999901</c:v>
                </c:pt>
                <c:pt idx="73">
                  <c:v>7.3999999999999897</c:v>
                </c:pt>
                <c:pt idx="74">
                  <c:v>7.4999999999999893</c:v>
                </c:pt>
                <c:pt idx="75">
                  <c:v>7.599999999999989</c:v>
                </c:pt>
                <c:pt idx="76">
                  <c:v>7.6999999999999886</c:v>
                </c:pt>
                <c:pt idx="77">
                  <c:v>7.7999999999999883</c:v>
                </c:pt>
                <c:pt idx="78">
                  <c:v>7.8999999999999879</c:v>
                </c:pt>
                <c:pt idx="79">
                  <c:v>7.9999999999999876</c:v>
                </c:pt>
                <c:pt idx="80">
                  <c:v>8.0999999999999872</c:v>
                </c:pt>
                <c:pt idx="81">
                  <c:v>8.1999999999999869</c:v>
                </c:pt>
                <c:pt idx="82">
                  <c:v>8.2999999999999865</c:v>
                </c:pt>
                <c:pt idx="83">
                  <c:v>8.3999999999999861</c:v>
                </c:pt>
                <c:pt idx="84">
                  <c:v>8.4999999999999858</c:v>
                </c:pt>
                <c:pt idx="85">
                  <c:v>8.5999999999999854</c:v>
                </c:pt>
                <c:pt idx="86">
                  <c:v>8.6999999999999851</c:v>
                </c:pt>
                <c:pt idx="87">
                  <c:v>8.7999999999999847</c:v>
                </c:pt>
                <c:pt idx="88">
                  <c:v>8.8999999999999844</c:v>
                </c:pt>
                <c:pt idx="89">
                  <c:v>8.999999999999984</c:v>
                </c:pt>
                <c:pt idx="90">
                  <c:v>9.0999999999999837</c:v>
                </c:pt>
                <c:pt idx="91">
                  <c:v>9.1999999999999833</c:v>
                </c:pt>
                <c:pt idx="92">
                  <c:v>9.2999999999999829</c:v>
                </c:pt>
                <c:pt idx="93">
                  <c:v>9.3999999999999826</c:v>
                </c:pt>
                <c:pt idx="94">
                  <c:v>9.4999999999999822</c:v>
                </c:pt>
                <c:pt idx="95">
                  <c:v>9.5999999999999819</c:v>
                </c:pt>
                <c:pt idx="96">
                  <c:v>9.6999999999999815</c:v>
                </c:pt>
                <c:pt idx="97">
                  <c:v>9.7999999999999812</c:v>
                </c:pt>
                <c:pt idx="98">
                  <c:v>9.8999999999999808</c:v>
                </c:pt>
                <c:pt idx="99">
                  <c:v>9.9999999999999805</c:v>
                </c:pt>
                <c:pt idx="100">
                  <c:v>10.09999999999998</c:v>
                </c:pt>
                <c:pt idx="101">
                  <c:v>10.19999999999998</c:v>
                </c:pt>
                <c:pt idx="102">
                  <c:v>10.299999999999979</c:v>
                </c:pt>
                <c:pt idx="103">
                  <c:v>10.399999999999979</c:v>
                </c:pt>
                <c:pt idx="104">
                  <c:v>10.499999999999979</c:v>
                </c:pt>
                <c:pt idx="105">
                  <c:v>10.599999999999978</c:v>
                </c:pt>
                <c:pt idx="106">
                  <c:v>10.699999999999978</c:v>
                </c:pt>
                <c:pt idx="107">
                  <c:v>10.799999999999978</c:v>
                </c:pt>
                <c:pt idx="108">
                  <c:v>10.899999999999977</c:v>
                </c:pt>
                <c:pt idx="109">
                  <c:v>10.999999999999977</c:v>
                </c:pt>
                <c:pt idx="110">
                  <c:v>11.099999999999977</c:v>
                </c:pt>
                <c:pt idx="111">
                  <c:v>11.199999999999976</c:v>
                </c:pt>
                <c:pt idx="112">
                  <c:v>11.299999999999976</c:v>
                </c:pt>
                <c:pt idx="113">
                  <c:v>11.399999999999975</c:v>
                </c:pt>
                <c:pt idx="114">
                  <c:v>11.499999999999975</c:v>
                </c:pt>
                <c:pt idx="115">
                  <c:v>11.599999999999975</c:v>
                </c:pt>
                <c:pt idx="116">
                  <c:v>11.699999999999974</c:v>
                </c:pt>
                <c:pt idx="117">
                  <c:v>11.799999999999974</c:v>
                </c:pt>
                <c:pt idx="118">
                  <c:v>11.899999999999974</c:v>
                </c:pt>
                <c:pt idx="119">
                  <c:v>11.999999999999973</c:v>
                </c:pt>
                <c:pt idx="120">
                  <c:v>12.099999999999973</c:v>
                </c:pt>
                <c:pt idx="121">
                  <c:v>12.199999999999973</c:v>
                </c:pt>
                <c:pt idx="122">
                  <c:v>12.299999999999972</c:v>
                </c:pt>
                <c:pt idx="123">
                  <c:v>12.399999999999972</c:v>
                </c:pt>
                <c:pt idx="124">
                  <c:v>12.499999999999972</c:v>
                </c:pt>
                <c:pt idx="125">
                  <c:v>12.599999999999971</c:v>
                </c:pt>
                <c:pt idx="126">
                  <c:v>12.699999999999971</c:v>
                </c:pt>
                <c:pt idx="127">
                  <c:v>12.799999999999971</c:v>
                </c:pt>
                <c:pt idx="128">
                  <c:v>12.89999999999997</c:v>
                </c:pt>
                <c:pt idx="129">
                  <c:v>12.99999999999997</c:v>
                </c:pt>
                <c:pt idx="130">
                  <c:v>13.099999999999969</c:v>
                </c:pt>
                <c:pt idx="131">
                  <c:v>13.199999999999969</c:v>
                </c:pt>
                <c:pt idx="132">
                  <c:v>13.299999999999969</c:v>
                </c:pt>
                <c:pt idx="133">
                  <c:v>13.399999999999968</c:v>
                </c:pt>
                <c:pt idx="134">
                  <c:v>13.499999999999968</c:v>
                </c:pt>
                <c:pt idx="135">
                  <c:v>13.599999999999968</c:v>
                </c:pt>
                <c:pt idx="136">
                  <c:v>13.699999999999967</c:v>
                </c:pt>
                <c:pt idx="137">
                  <c:v>13.799999999999967</c:v>
                </c:pt>
                <c:pt idx="138">
                  <c:v>13.899999999999967</c:v>
                </c:pt>
                <c:pt idx="139">
                  <c:v>13.999999999999966</c:v>
                </c:pt>
                <c:pt idx="140">
                  <c:v>14.099999999999966</c:v>
                </c:pt>
                <c:pt idx="141">
                  <c:v>14.199999999999966</c:v>
                </c:pt>
                <c:pt idx="142">
                  <c:v>14.299999999999965</c:v>
                </c:pt>
                <c:pt idx="143">
                  <c:v>14.399999999999965</c:v>
                </c:pt>
                <c:pt idx="144">
                  <c:v>14.499999999999964</c:v>
                </c:pt>
                <c:pt idx="145">
                  <c:v>14.599999999999964</c:v>
                </c:pt>
                <c:pt idx="146">
                  <c:v>14.699999999999964</c:v>
                </c:pt>
                <c:pt idx="147">
                  <c:v>14.799999999999963</c:v>
                </c:pt>
                <c:pt idx="148">
                  <c:v>14.899999999999963</c:v>
                </c:pt>
                <c:pt idx="149">
                  <c:v>14.999999999999963</c:v>
                </c:pt>
                <c:pt idx="150">
                  <c:v>15.099999999999962</c:v>
                </c:pt>
                <c:pt idx="151">
                  <c:v>15.199999999999962</c:v>
                </c:pt>
                <c:pt idx="152">
                  <c:v>15.299999999999962</c:v>
                </c:pt>
                <c:pt idx="153">
                  <c:v>15.399999999999961</c:v>
                </c:pt>
                <c:pt idx="154">
                  <c:v>15.499999999999961</c:v>
                </c:pt>
                <c:pt idx="155">
                  <c:v>15.599999999999961</c:v>
                </c:pt>
                <c:pt idx="156">
                  <c:v>15.69999999999996</c:v>
                </c:pt>
                <c:pt idx="157">
                  <c:v>15.79999999999996</c:v>
                </c:pt>
                <c:pt idx="158">
                  <c:v>15.899999999999959</c:v>
                </c:pt>
                <c:pt idx="159">
                  <c:v>15.999999999999959</c:v>
                </c:pt>
                <c:pt idx="160">
                  <c:v>16.099999999999959</c:v>
                </c:pt>
                <c:pt idx="161">
                  <c:v>16.19999999999996</c:v>
                </c:pt>
                <c:pt idx="162">
                  <c:v>16.299999999999962</c:v>
                </c:pt>
                <c:pt idx="163">
                  <c:v>16.399999999999963</c:v>
                </c:pt>
                <c:pt idx="164">
                  <c:v>16.499999999999964</c:v>
                </c:pt>
                <c:pt idx="165">
                  <c:v>16.599999999999966</c:v>
                </c:pt>
                <c:pt idx="166">
                  <c:v>16.699999999999967</c:v>
                </c:pt>
                <c:pt idx="167">
                  <c:v>16.799999999999969</c:v>
                </c:pt>
                <c:pt idx="168">
                  <c:v>16.89999999999997</c:v>
                </c:pt>
                <c:pt idx="169">
                  <c:v>16.999999999999972</c:v>
                </c:pt>
                <c:pt idx="170">
                  <c:v>17.099999999999973</c:v>
                </c:pt>
                <c:pt idx="171">
                  <c:v>17.199999999999974</c:v>
                </c:pt>
                <c:pt idx="172">
                  <c:v>17.299999999999976</c:v>
                </c:pt>
                <c:pt idx="173">
                  <c:v>17.399999999999977</c:v>
                </c:pt>
                <c:pt idx="174">
                  <c:v>17.499999999999979</c:v>
                </c:pt>
                <c:pt idx="175">
                  <c:v>17.59999999999998</c:v>
                </c:pt>
                <c:pt idx="176">
                  <c:v>17.699999999999982</c:v>
                </c:pt>
                <c:pt idx="177">
                  <c:v>17.799999999999983</c:v>
                </c:pt>
                <c:pt idx="178">
                  <c:v>17.899999999999984</c:v>
                </c:pt>
                <c:pt idx="179">
                  <c:v>17.999999999999986</c:v>
                </c:pt>
                <c:pt idx="180">
                  <c:v>18.099999999999987</c:v>
                </c:pt>
                <c:pt idx="181">
                  <c:v>18.199999999999989</c:v>
                </c:pt>
                <c:pt idx="182">
                  <c:v>18.29999999999999</c:v>
                </c:pt>
                <c:pt idx="183">
                  <c:v>18.399999999999991</c:v>
                </c:pt>
                <c:pt idx="184">
                  <c:v>18.499999999999993</c:v>
                </c:pt>
                <c:pt idx="185">
                  <c:v>18.599999999999994</c:v>
                </c:pt>
                <c:pt idx="186">
                  <c:v>18.699999999999996</c:v>
                </c:pt>
                <c:pt idx="187">
                  <c:v>18.799999999999997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19.200000000000003</c:v>
                </c:pt>
                <c:pt idx="192">
                  <c:v>19.300000000000004</c:v>
                </c:pt>
                <c:pt idx="193">
                  <c:v>19.400000000000006</c:v>
                </c:pt>
                <c:pt idx="194">
                  <c:v>19.500000000000007</c:v>
                </c:pt>
                <c:pt idx="195">
                  <c:v>19.600000000000009</c:v>
                </c:pt>
                <c:pt idx="196">
                  <c:v>19.70000000000001</c:v>
                </c:pt>
                <c:pt idx="197">
                  <c:v>19.800000000000011</c:v>
                </c:pt>
                <c:pt idx="198">
                  <c:v>19.900000000000013</c:v>
                </c:pt>
                <c:pt idx="199">
                  <c:v>20.000000000000014</c:v>
                </c:pt>
              </c:numCache>
            </c:numRef>
          </c:xVal>
          <c:yVal>
            <c:numRef>
              <c:f>'Simulated Prices'!$D$23:$D$222</c:f>
              <c:numCache>
                <c:formatCode>"$"#,##0.00</c:formatCode>
                <c:ptCount val="200"/>
                <c:pt idx="0">
                  <c:v>1.1357006972872656E-61</c:v>
                </c:pt>
                <c:pt idx="1">
                  <c:v>2.3453466419466674E-45</c:v>
                </c:pt>
                <c:pt idx="2">
                  <c:v>5.2044235520091743E-37</c:v>
                </c:pt>
                <c:pt idx="3">
                  <c:v>1.2687204571473949E-31</c:v>
                </c:pt>
                <c:pt idx="4">
                  <c:v>9.4814100245209853E-28</c:v>
                </c:pt>
                <c:pt idx="5">
                  <c:v>8.7982838389610292E-25</c:v>
                </c:pt>
                <c:pt idx="6">
                  <c:v>2.0664353790457611E-22</c:v>
                </c:pt>
                <c:pt idx="7">
                  <c:v>1.8483863029552117E-20</c:v>
                </c:pt>
                <c:pt idx="8">
                  <c:v>8.1220664551065109E-19</c:v>
                </c:pt>
                <c:pt idx="9">
                  <c:v>2.0750148329297585E-17</c:v>
                </c:pt>
                <c:pt idx="10">
                  <c:v>3.4641563445649122E-16</c:v>
                </c:pt>
                <c:pt idx="11">
                  <c:v>4.1105385325211334E-15</c:v>
                </c:pt>
                <c:pt idx="12">
                  <c:v>3.6896431191425004E-14</c:v>
                </c:pt>
                <c:pt idx="13">
                  <c:v>2.6267454857936368E-13</c:v>
                </c:pt>
                <c:pt idx="14">
                  <c:v>1.5387137126918127E-12</c:v>
                </c:pt>
                <c:pt idx="15">
                  <c:v>7.6350534102030982E-12</c:v>
                </c:pt>
                <c:pt idx="16">
                  <c:v>3.2847169301180502E-11</c:v>
                </c:pt>
                <c:pt idx="17">
                  <c:v>1.2486609061252927E-10</c:v>
                </c:pt>
                <c:pt idx="18">
                  <c:v>4.2601565598984064E-10</c:v>
                </c:pt>
                <c:pt idx="19">
                  <c:v>1.3215281444716388E-9</c:v>
                </c:pt>
                <c:pt idx="20">
                  <c:v>3.7681658168820029E-9</c:v>
                </c:pt>
                <c:pt idx="21">
                  <c:v>9.9677106162056237E-9</c:v>
                </c:pt>
                <c:pt idx="22">
                  <c:v>2.4654429463244408E-8</c:v>
                </c:pt>
                <c:pt idx="23">
                  <c:v>5.7407756079921207E-8</c:v>
                </c:pt>
                <c:pt idx="24">
                  <c:v>1.2658072120906598E-7</c:v>
                </c:pt>
                <c:pt idx="25">
                  <c:v>2.6564462604335574E-7</c:v>
                </c:pt>
                <c:pt idx="26">
                  <c:v>5.3297784175738912E-7</c:v>
                </c:pt>
                <c:pt idx="27">
                  <c:v>1.0263518757039454E-6</c:v>
                </c:pt>
                <c:pt idx="28">
                  <c:v>1.9035667047256186E-6</c:v>
                </c:pt>
                <c:pt idx="29">
                  <c:v>3.4108333885307483E-6</c:v>
                </c:pt>
                <c:pt idx="30">
                  <c:v>5.9205695818827957E-6</c:v>
                </c:pt>
                <c:pt idx="31">
                  <c:v>9.9802412336801223E-6</c:v>
                </c:pt>
                <c:pt idx="32">
                  <c:v>1.6373736734495432E-5</c:v>
                </c:pt>
                <c:pt idx="33">
                  <c:v>2.6196492033344709E-5</c:v>
                </c:pt>
                <c:pt idx="34">
                  <c:v>4.0945200483659102E-5</c:v>
                </c:pt>
                <c:pt idx="35">
                  <c:v>6.2622452711754394E-5</c:v>
                </c:pt>
                <c:pt idx="36">
                  <c:v>9.3856081485144171E-5</c:v>
                </c:pt>
                <c:pt idx="37">
                  <c:v>1.3803236292795804E-4</c:v>
                </c:pt>
                <c:pt idx="38">
                  <c:v>1.9944158131421971E-4</c:v>
                </c:pt>
                <c:pt idx="39">
                  <c:v>2.8343383456931517E-4</c:v>
                </c:pt>
                <c:pt idx="40">
                  <c:v>3.9658237513041667E-4</c:v>
                </c:pt>
                <c:pt idx="41">
                  <c:v>5.4685127636647408E-4</c:v>
                </c:pt>
                <c:pt idx="42">
                  <c:v>7.4376381369105522E-4</c:v>
                </c:pt>
                <c:pt idx="43">
                  <c:v>9.98567670810524E-4</c:v>
                </c:pt>
                <c:pt idx="44">
                  <c:v>1.3243929371223716E-3</c:v>
                </c:pt>
                <c:pt idx="45">
                  <c:v>1.7363988567353564E-3</c:v>
                </c:pt>
                <c:pt idx="46">
                  <c:v>2.2519054205756873E-3</c:v>
                </c:pt>
                <c:pt idx="47">
                  <c:v>2.8905061519843393E-3</c:v>
                </c:pt>
                <c:pt idx="48">
                  <c:v>3.6741588092800287E-3</c:v>
                </c:pt>
                <c:pt idx="49">
                  <c:v>4.6272511980774006E-3</c:v>
                </c:pt>
                <c:pt idx="50">
                  <c:v>5.7766398310742512E-3</c:v>
                </c:pt>
                <c:pt idx="51">
                  <c:v>7.1516597713653374E-3</c:v>
                </c:pt>
                <c:pt idx="52">
                  <c:v>8.7841046245881738E-3</c:v>
                </c:pt>
                <c:pt idx="53">
                  <c:v>1.0708176283489398E-2</c:v>
                </c:pt>
                <c:pt idx="54">
                  <c:v>1.2960404655524824E-2</c:v>
                </c:pt>
                <c:pt idx="55">
                  <c:v>1.5579538201723947E-2</c:v>
                </c:pt>
                <c:pt idx="56">
                  <c:v>1.8606406667847353E-2</c:v>
                </c:pt>
                <c:pt idx="57">
                  <c:v>2.2083757884313854E-2</c:v>
                </c:pt>
                <c:pt idx="58">
                  <c:v>2.6056070940088327E-2</c:v>
                </c:pt>
                <c:pt idx="59">
                  <c:v>3.0569348391281725E-2</c:v>
                </c:pt>
                <c:pt idx="60">
                  <c:v>3.5670890444133796E-2</c:v>
                </c:pt>
                <c:pt idx="61">
                  <c:v>4.1409054253511879E-2</c:v>
                </c:pt>
                <c:pt idx="62">
                  <c:v>4.7833001603452163E-2</c:v>
                </c:pt>
                <c:pt idx="63">
                  <c:v>5.4992438289219681E-2</c:v>
                </c:pt>
                <c:pt idx="64">
                  <c:v>6.2937348505729185E-2</c:v>
                </c:pt>
                <c:pt idx="65">
                  <c:v>7.1717727471567128E-2</c:v>
                </c:pt>
                <c:pt idx="66">
                  <c:v>8.1383315388185551E-2</c:v>
                </c:pt>
                <c:pt idx="67">
                  <c:v>9.1983335658166188E-2</c:v>
                </c:pt>
                <c:pt idx="68">
                  <c:v>0.10356624007258497</c:v>
                </c:pt>
                <c:pt idx="69">
                  <c:v>0.11617946343357877</c:v>
                </c:pt>
                <c:pt idx="70">
                  <c:v>0.12986918981206241</c:v>
                </c:pt>
                <c:pt idx="71">
                  <c:v>0.14468013235936139</c:v>
                </c:pt>
                <c:pt idx="72">
                  <c:v>0.16065532830250073</c:v>
                </c:pt>
                <c:pt idx="73">
                  <c:v>0.17783595046185807</c:v>
                </c:pt>
                <c:pt idx="74">
                  <c:v>0.19626113634270692</c:v>
                </c:pt>
                <c:pt idx="75">
                  <c:v>0.21596783557329635</c:v>
                </c:pt>
                <c:pt idx="76">
                  <c:v>0.23699067619583425</c:v>
                </c:pt>
                <c:pt idx="77">
                  <c:v>0.25936185006604195</c:v>
                </c:pt>
                <c:pt idx="78">
                  <c:v>0.2831110173846374</c:v>
                </c:pt>
                <c:pt idx="79">
                  <c:v>0.3082652301718567</c:v>
                </c:pt>
                <c:pt idx="80">
                  <c:v>0.33484887430537325</c:v>
                </c:pt>
                <c:pt idx="81">
                  <c:v>0.36288362957329579</c:v>
                </c:pt>
                <c:pt idx="82">
                  <c:v>0.39238844704763176</c:v>
                </c:pt>
                <c:pt idx="83">
                  <c:v>0.42337954295944069</c:v>
                </c:pt>
                <c:pt idx="84">
                  <c:v>0.45587040815431434</c:v>
                </c:pt>
                <c:pt idx="85">
                  <c:v>0.48987183212492491</c:v>
                </c:pt>
                <c:pt idx="86">
                  <c:v>0.5253919405550902</c:v>
                </c:pt>
                <c:pt idx="87">
                  <c:v>0.56243624526585156</c:v>
                </c:pt>
                <c:pt idx="88">
                  <c:v>0.60100770542687876</c:v>
                </c:pt>
                <c:pt idx="89">
                  <c:v>0.64110679888485356</c:v>
                </c:pt>
                <c:pt idx="90">
                  <c:v>0.68273160246247988</c:v>
                </c:pt>
                <c:pt idx="91">
                  <c:v>0.72587788009611032</c:v>
                </c:pt>
                <c:pt idx="92">
                  <c:v>0.77053917770490266</c:v>
                </c:pt>
                <c:pt idx="93">
                  <c:v>0.81670692371858511</c:v>
                </c:pt>
                <c:pt idx="94">
                  <c:v>0.86437053423269594</c:v>
                </c:pt>
                <c:pt idx="95">
                  <c:v>0.91351752180833001</c:v>
                </c:pt>
                <c:pt idx="96">
                  <c:v>0.96413360698660888</c:v>
                </c:pt>
                <c:pt idx="97">
                  <c:v>1.0162028316450318</c:v>
                </c:pt>
                <c:pt idx="98">
                  <c:v>1.069707673382708</c:v>
                </c:pt>
                <c:pt idx="99">
                  <c:v>1.1246291601828382</c:v>
                </c:pt>
                <c:pt idx="100">
                  <c:v>1.1809469846632465</c:v>
                </c:pt>
                <c:pt idx="101">
                  <c:v>1.2386396172881122</c:v>
                </c:pt>
                <c:pt idx="102">
                  <c:v>1.2976844179758862</c:v>
                </c:pt>
                <c:pt idx="103">
                  <c:v>1.3580577455989422</c:v>
                </c:pt>
                <c:pt idx="104">
                  <c:v>1.419735064929438</c:v>
                </c:pt>
                <c:pt idx="105">
                  <c:v>1.4826910506425985</c:v>
                </c:pt>
                <c:pt idx="106">
                  <c:v>1.5468996880429868</c:v>
                </c:pt>
                <c:pt idx="107">
                  <c:v>1.6123343702309194</c:v>
                </c:pt>
                <c:pt idx="108">
                  <c:v>1.6789679914748925</c:v>
                </c:pt>
                <c:pt idx="109">
                  <c:v>1.7467730366014678</c:v>
                </c:pt>
                <c:pt idx="110">
                  <c:v>1.8157216662566702</c:v>
                </c:pt>
                <c:pt idx="111">
                  <c:v>1.8857857979320984</c:v>
                </c:pt>
                <c:pt idx="112">
                  <c:v>1.9569371826852446</c:v>
                </c:pt>
                <c:pt idx="113">
                  <c:v>2.0291474775163811</c:v>
                </c:pt>
                <c:pt idx="114">
                  <c:v>2.1023883133942842</c:v>
                </c:pt>
                <c:pt idx="115">
                  <c:v>2.1766313589499582</c:v>
                </c:pt>
                <c:pt idx="116">
                  <c:v>2.2518483798815492</c:v>
                </c:pt>
                <c:pt idx="117">
                  <c:v>2.3280112941347397</c:v>
                </c:pt>
                <c:pt idx="118">
                  <c:v>2.4050922229416649</c:v>
                </c:pt>
                <c:pt idx="119">
                  <c:v>2.4830635378173564</c:v>
                </c:pt>
                <c:pt idx="120">
                  <c:v>2.5618979036265142</c:v>
                </c:pt>
                <c:pt idx="121">
                  <c:v>2.6415683178450085</c:v>
                </c:pt>
                <c:pt idx="122">
                  <c:v>2.7220481461500263</c:v>
                </c:pt>
                <c:pt idx="123">
                  <c:v>2.8033111544804132</c:v>
                </c:pt>
                <c:pt idx="124">
                  <c:v>2.8853315377148023</c:v>
                </c:pt>
                <c:pt idx="125">
                  <c:v>2.9680839451193854</c:v>
                </c:pt>
                <c:pt idx="126">
                  <c:v>3.0515435027202304</c:v>
                </c:pt>
                <c:pt idx="127">
                  <c:v>3.1356858327566233</c:v>
                </c:pt>
                <c:pt idx="128">
                  <c:v>3.2204870703725366</c:v>
                </c:pt>
                <c:pt idx="129">
                  <c:v>3.3059238777026962</c:v>
                </c:pt>
                <c:pt idx="130">
                  <c:v>3.391973455508392</c:v>
                </c:pt>
                <c:pt idx="131">
                  <c:v>3.4786135525159398</c:v>
                </c:pt>
                <c:pt idx="132">
                  <c:v>3.5658224726077989</c:v>
                </c:pt>
                <c:pt idx="133">
                  <c:v>3.6535790800128751</c:v>
                </c:pt>
                <c:pt idx="134">
                  <c:v>3.7418628026385967</c:v>
                </c:pt>
                <c:pt idx="135">
                  <c:v>3.830653633682866</c:v>
                </c:pt>
                <c:pt idx="136">
                  <c:v>3.9199321316593991</c:v>
                </c:pt>
                <c:pt idx="137">
                  <c:v>4.0096794189648239</c:v>
                </c:pt>
                <c:pt idx="138">
                  <c:v>4.0998771791108233</c:v>
                </c:pt>
                <c:pt idx="139">
                  <c:v>4.1905076527391767</c:v>
                </c:pt>
                <c:pt idx="140">
                  <c:v>4.2815536325322121</c:v>
                </c:pt>
                <c:pt idx="141">
                  <c:v>4.3729984571255507</c:v>
                </c:pt>
                <c:pt idx="142">
                  <c:v>4.464826004124669</c:v>
                </c:pt>
                <c:pt idx="143">
                  <c:v>4.5570206823212445</c:v>
                </c:pt>
                <c:pt idx="144">
                  <c:v>4.6495674231998496</c:v>
                </c:pt>
                <c:pt idx="145">
                  <c:v>4.7424516718202341</c:v>
                </c:pt>
                <c:pt idx="146">
                  <c:v>4.8356593771552312</c:v>
                </c:pt>
                <c:pt idx="147">
                  <c:v>4.9291769819591753</c:v>
                </c:pt>
                <c:pt idx="148">
                  <c:v>5.022991412236852</c:v>
                </c:pt>
                <c:pt idx="149">
                  <c:v>5.1170900663780721</c:v>
                </c:pt>
                <c:pt idx="150">
                  <c:v>5.2114608040184827</c:v>
                </c:pt>
                <c:pt idx="151">
                  <c:v>5.306091934682664</c:v>
                </c:pt>
                <c:pt idx="152">
                  <c:v>5.4009722062613523</c:v>
                </c:pt>
                <c:pt idx="153">
                  <c:v>5.4960907933704775</c:v>
                </c:pt>
                <c:pt idx="154">
                  <c:v>5.5914372856359087</c:v>
                </c:pt>
                <c:pt idx="155">
                  <c:v>5.6870016759439572</c:v>
                </c:pt>
                <c:pt idx="156">
                  <c:v>5.7827743486943017</c:v>
                </c:pt>
                <c:pt idx="157">
                  <c:v>5.8787460680885744</c:v>
                </c:pt>
                <c:pt idx="158">
                  <c:v>5.9749079664847251</c:v>
                </c:pt>
                <c:pt idx="159">
                  <c:v>6.0712515328443182</c:v>
                </c:pt>
                <c:pt idx="160">
                  <c:v>6.1677686012971389</c:v>
                </c:pt>
                <c:pt idx="161">
                  <c:v>6.2644513398448485</c:v>
                </c:pt>
                <c:pt idx="162">
                  <c:v>6.3612922392229159</c:v>
                </c:pt>
                <c:pt idx="163">
                  <c:v>6.4582841019379735</c:v>
                </c:pt>
                <c:pt idx="164">
                  <c:v>6.5554200314952844</c:v>
                </c:pt>
                <c:pt idx="165">
                  <c:v>6.6526934218293512</c:v>
                </c:pt>
                <c:pt idx="166">
                  <c:v>6.7500979469486229</c:v>
                </c:pt>
                <c:pt idx="167">
                  <c:v>6.847627550803665</c:v>
                </c:pt>
                <c:pt idx="168">
                  <c:v>6.9452764373865463</c:v>
                </c:pt>
                <c:pt idx="169">
                  <c:v>7.0430390610677716</c:v>
                </c:pt>
                <c:pt idx="170">
                  <c:v>7.1409101171756983</c:v>
                </c:pt>
                <c:pt idx="171">
                  <c:v>7.2388845328222597</c:v>
                </c:pt>
                <c:pt idx="172">
                  <c:v>7.3369574579775456</c:v>
                </c:pt>
                <c:pt idx="173">
                  <c:v>7.4351242567949498</c:v>
                </c:pt>
                <c:pt idx="174">
                  <c:v>7.5333804991875297</c:v>
                </c:pt>
                <c:pt idx="175">
                  <c:v>7.6317219526554734</c:v>
                </c:pt>
                <c:pt idx="176">
                  <c:v>7.7301445743637416</c:v>
                </c:pt>
                <c:pt idx="177">
                  <c:v>7.8286445034683858</c:v>
                </c:pt>
                <c:pt idx="178">
                  <c:v>7.9272180536892822</c:v>
                </c:pt>
                <c:pt idx="179">
                  <c:v>8.025861706126646</c:v>
                </c:pt>
                <c:pt idx="180">
                  <c:v>8.1245721023180906</c:v>
                </c:pt>
                <c:pt idx="181">
                  <c:v>8.2233460375326288</c:v>
                </c:pt>
                <c:pt idx="182">
                  <c:v>8.3221804542976976</c:v>
                </c:pt>
                <c:pt idx="183">
                  <c:v>8.4210724361547893</c:v>
                </c:pt>
                <c:pt idx="184">
                  <c:v>8.5200192016392897</c:v>
                </c:pt>
                <c:pt idx="185">
                  <c:v>8.6190180984795912</c:v>
                </c:pt>
                <c:pt idx="186">
                  <c:v>8.7180665980105996</c:v>
                </c:pt>
                <c:pt idx="187">
                  <c:v>8.8171622897964461</c:v>
                </c:pt>
                <c:pt idx="188">
                  <c:v>8.9163028764571486</c:v>
                </c:pt>
                <c:pt idx="189">
                  <c:v>9.0154861686939043</c:v>
                </c:pt>
                <c:pt idx="190">
                  <c:v>9.1147100805075532</c:v>
                </c:pt>
                <c:pt idx="191">
                  <c:v>9.2139726246047875</c:v>
                </c:pt>
                <c:pt idx="192">
                  <c:v>9.3132719079865911</c:v>
                </c:pt>
                <c:pt idx="193">
                  <c:v>9.4126061277134738</c:v>
                </c:pt>
                <c:pt idx="194">
                  <c:v>9.5119735668419381</c:v>
                </c:pt>
                <c:pt idx="195">
                  <c:v>9.6113725905269067</c:v>
                </c:pt>
                <c:pt idx="196">
                  <c:v>9.7108016422845402</c:v>
                </c:pt>
                <c:pt idx="197">
                  <c:v>9.8102592404102662</c:v>
                </c:pt>
                <c:pt idx="198">
                  <c:v>9.9097439745466858</c:v>
                </c:pt>
                <c:pt idx="199">
                  <c:v>10.009254502396168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90-4DC6-ABB6-DC82E523842E}"/>
            </c:ext>
          </c:extLst>
        </c:ser>
        <c:ser>
          <c:idx val="1"/>
          <c:order val="1"/>
          <c:tx>
            <c:strRef>
              <c:f>'Simulated Prices'!$E$22</c:f>
              <c:strCache>
                <c:ptCount val="1"/>
                <c:pt idx="0">
                  <c:v>c (Bachelier)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'Simulated Prices'!$A$23:$A$222</c:f>
              <c:numCache>
                <c:formatCode>"$"#,##0.00</c:formatCode>
                <c:ptCount val="20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  <c:pt idx="40">
                  <c:v>4.1000000000000014</c:v>
                </c:pt>
                <c:pt idx="41">
                  <c:v>4.2000000000000011</c:v>
                </c:pt>
                <c:pt idx="42">
                  <c:v>4.3000000000000007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4.6999999999999993</c:v>
                </c:pt>
                <c:pt idx="47">
                  <c:v>4.7999999999999989</c:v>
                </c:pt>
                <c:pt idx="48">
                  <c:v>4.8999999999999986</c:v>
                </c:pt>
                <c:pt idx="49">
                  <c:v>4.9999999999999982</c:v>
                </c:pt>
                <c:pt idx="50">
                  <c:v>5.0999999999999979</c:v>
                </c:pt>
                <c:pt idx="51">
                  <c:v>5.1999999999999975</c:v>
                </c:pt>
                <c:pt idx="52">
                  <c:v>5.2999999999999972</c:v>
                </c:pt>
                <c:pt idx="53">
                  <c:v>5.3999999999999968</c:v>
                </c:pt>
                <c:pt idx="54">
                  <c:v>5.4999999999999964</c:v>
                </c:pt>
                <c:pt idx="55">
                  <c:v>5.5999999999999961</c:v>
                </c:pt>
                <c:pt idx="56">
                  <c:v>5.6999999999999957</c:v>
                </c:pt>
                <c:pt idx="57">
                  <c:v>5.7999999999999954</c:v>
                </c:pt>
                <c:pt idx="58">
                  <c:v>5.899999999999995</c:v>
                </c:pt>
                <c:pt idx="59">
                  <c:v>5.9999999999999947</c:v>
                </c:pt>
                <c:pt idx="60">
                  <c:v>6.0999999999999943</c:v>
                </c:pt>
                <c:pt idx="61">
                  <c:v>6.199999999999994</c:v>
                </c:pt>
                <c:pt idx="62">
                  <c:v>6.2999999999999936</c:v>
                </c:pt>
                <c:pt idx="63">
                  <c:v>6.3999999999999932</c:v>
                </c:pt>
                <c:pt idx="64">
                  <c:v>6.4999999999999929</c:v>
                </c:pt>
                <c:pt idx="65">
                  <c:v>6.5999999999999925</c:v>
                </c:pt>
                <c:pt idx="66">
                  <c:v>6.6999999999999922</c:v>
                </c:pt>
                <c:pt idx="67">
                  <c:v>6.7999999999999918</c:v>
                </c:pt>
                <c:pt idx="68">
                  <c:v>6.8999999999999915</c:v>
                </c:pt>
                <c:pt idx="69">
                  <c:v>6.9999999999999911</c:v>
                </c:pt>
                <c:pt idx="70">
                  <c:v>7.0999999999999908</c:v>
                </c:pt>
                <c:pt idx="71">
                  <c:v>7.1999999999999904</c:v>
                </c:pt>
                <c:pt idx="72">
                  <c:v>7.2999999999999901</c:v>
                </c:pt>
                <c:pt idx="73">
                  <c:v>7.3999999999999897</c:v>
                </c:pt>
                <c:pt idx="74">
                  <c:v>7.4999999999999893</c:v>
                </c:pt>
                <c:pt idx="75">
                  <c:v>7.599999999999989</c:v>
                </c:pt>
                <c:pt idx="76">
                  <c:v>7.6999999999999886</c:v>
                </c:pt>
                <c:pt idx="77">
                  <c:v>7.7999999999999883</c:v>
                </c:pt>
                <c:pt idx="78">
                  <c:v>7.8999999999999879</c:v>
                </c:pt>
                <c:pt idx="79">
                  <c:v>7.9999999999999876</c:v>
                </c:pt>
                <c:pt idx="80">
                  <c:v>8.0999999999999872</c:v>
                </c:pt>
                <c:pt idx="81">
                  <c:v>8.1999999999999869</c:v>
                </c:pt>
                <c:pt idx="82">
                  <c:v>8.2999999999999865</c:v>
                </c:pt>
                <c:pt idx="83">
                  <c:v>8.3999999999999861</c:v>
                </c:pt>
                <c:pt idx="84">
                  <c:v>8.4999999999999858</c:v>
                </c:pt>
                <c:pt idx="85">
                  <c:v>8.5999999999999854</c:v>
                </c:pt>
                <c:pt idx="86">
                  <c:v>8.6999999999999851</c:v>
                </c:pt>
                <c:pt idx="87">
                  <c:v>8.7999999999999847</c:v>
                </c:pt>
                <c:pt idx="88">
                  <c:v>8.8999999999999844</c:v>
                </c:pt>
                <c:pt idx="89">
                  <c:v>8.999999999999984</c:v>
                </c:pt>
                <c:pt idx="90">
                  <c:v>9.0999999999999837</c:v>
                </c:pt>
                <c:pt idx="91">
                  <c:v>9.1999999999999833</c:v>
                </c:pt>
                <c:pt idx="92">
                  <c:v>9.2999999999999829</c:v>
                </c:pt>
                <c:pt idx="93">
                  <c:v>9.3999999999999826</c:v>
                </c:pt>
                <c:pt idx="94">
                  <c:v>9.4999999999999822</c:v>
                </c:pt>
                <c:pt idx="95">
                  <c:v>9.5999999999999819</c:v>
                </c:pt>
                <c:pt idx="96">
                  <c:v>9.6999999999999815</c:v>
                </c:pt>
                <c:pt idx="97">
                  <c:v>9.7999999999999812</c:v>
                </c:pt>
                <c:pt idx="98">
                  <c:v>9.8999999999999808</c:v>
                </c:pt>
                <c:pt idx="99">
                  <c:v>9.9999999999999805</c:v>
                </c:pt>
                <c:pt idx="100">
                  <c:v>10.09999999999998</c:v>
                </c:pt>
                <c:pt idx="101">
                  <c:v>10.19999999999998</c:v>
                </c:pt>
                <c:pt idx="102">
                  <c:v>10.299999999999979</c:v>
                </c:pt>
                <c:pt idx="103">
                  <c:v>10.399999999999979</c:v>
                </c:pt>
                <c:pt idx="104">
                  <c:v>10.499999999999979</c:v>
                </c:pt>
                <c:pt idx="105">
                  <c:v>10.599999999999978</c:v>
                </c:pt>
                <c:pt idx="106">
                  <c:v>10.699999999999978</c:v>
                </c:pt>
                <c:pt idx="107">
                  <c:v>10.799999999999978</c:v>
                </c:pt>
                <c:pt idx="108">
                  <c:v>10.899999999999977</c:v>
                </c:pt>
                <c:pt idx="109">
                  <c:v>10.999999999999977</c:v>
                </c:pt>
                <c:pt idx="110">
                  <c:v>11.099999999999977</c:v>
                </c:pt>
                <c:pt idx="111">
                  <c:v>11.199999999999976</c:v>
                </c:pt>
                <c:pt idx="112">
                  <c:v>11.299999999999976</c:v>
                </c:pt>
                <c:pt idx="113">
                  <c:v>11.399999999999975</c:v>
                </c:pt>
                <c:pt idx="114">
                  <c:v>11.499999999999975</c:v>
                </c:pt>
                <c:pt idx="115">
                  <c:v>11.599999999999975</c:v>
                </c:pt>
                <c:pt idx="116">
                  <c:v>11.699999999999974</c:v>
                </c:pt>
                <c:pt idx="117">
                  <c:v>11.799999999999974</c:v>
                </c:pt>
                <c:pt idx="118">
                  <c:v>11.899999999999974</c:v>
                </c:pt>
                <c:pt idx="119">
                  <c:v>11.999999999999973</c:v>
                </c:pt>
                <c:pt idx="120">
                  <c:v>12.099999999999973</c:v>
                </c:pt>
                <c:pt idx="121">
                  <c:v>12.199999999999973</c:v>
                </c:pt>
                <c:pt idx="122">
                  <c:v>12.299999999999972</c:v>
                </c:pt>
                <c:pt idx="123">
                  <c:v>12.399999999999972</c:v>
                </c:pt>
                <c:pt idx="124">
                  <c:v>12.499999999999972</c:v>
                </c:pt>
                <c:pt idx="125">
                  <c:v>12.599999999999971</c:v>
                </c:pt>
                <c:pt idx="126">
                  <c:v>12.699999999999971</c:v>
                </c:pt>
                <c:pt idx="127">
                  <c:v>12.799999999999971</c:v>
                </c:pt>
                <c:pt idx="128">
                  <c:v>12.89999999999997</c:v>
                </c:pt>
                <c:pt idx="129">
                  <c:v>12.99999999999997</c:v>
                </c:pt>
                <c:pt idx="130">
                  <c:v>13.099999999999969</c:v>
                </c:pt>
                <c:pt idx="131">
                  <c:v>13.199999999999969</c:v>
                </c:pt>
                <c:pt idx="132">
                  <c:v>13.299999999999969</c:v>
                </c:pt>
                <c:pt idx="133">
                  <c:v>13.399999999999968</c:v>
                </c:pt>
                <c:pt idx="134">
                  <c:v>13.499999999999968</c:v>
                </c:pt>
                <c:pt idx="135">
                  <c:v>13.599999999999968</c:v>
                </c:pt>
                <c:pt idx="136">
                  <c:v>13.699999999999967</c:v>
                </c:pt>
                <c:pt idx="137">
                  <c:v>13.799999999999967</c:v>
                </c:pt>
                <c:pt idx="138">
                  <c:v>13.899999999999967</c:v>
                </c:pt>
                <c:pt idx="139">
                  <c:v>13.999999999999966</c:v>
                </c:pt>
                <c:pt idx="140">
                  <c:v>14.099999999999966</c:v>
                </c:pt>
                <c:pt idx="141">
                  <c:v>14.199999999999966</c:v>
                </c:pt>
                <c:pt idx="142">
                  <c:v>14.299999999999965</c:v>
                </c:pt>
                <c:pt idx="143">
                  <c:v>14.399999999999965</c:v>
                </c:pt>
                <c:pt idx="144">
                  <c:v>14.499999999999964</c:v>
                </c:pt>
                <c:pt idx="145">
                  <c:v>14.599999999999964</c:v>
                </c:pt>
                <c:pt idx="146">
                  <c:v>14.699999999999964</c:v>
                </c:pt>
                <c:pt idx="147">
                  <c:v>14.799999999999963</c:v>
                </c:pt>
                <c:pt idx="148">
                  <c:v>14.899999999999963</c:v>
                </c:pt>
                <c:pt idx="149">
                  <c:v>14.999999999999963</c:v>
                </c:pt>
                <c:pt idx="150">
                  <c:v>15.099999999999962</c:v>
                </c:pt>
                <c:pt idx="151">
                  <c:v>15.199999999999962</c:v>
                </c:pt>
                <c:pt idx="152">
                  <c:v>15.299999999999962</c:v>
                </c:pt>
                <c:pt idx="153">
                  <c:v>15.399999999999961</c:v>
                </c:pt>
                <c:pt idx="154">
                  <c:v>15.499999999999961</c:v>
                </c:pt>
                <c:pt idx="155">
                  <c:v>15.599999999999961</c:v>
                </c:pt>
                <c:pt idx="156">
                  <c:v>15.69999999999996</c:v>
                </c:pt>
                <c:pt idx="157">
                  <c:v>15.79999999999996</c:v>
                </c:pt>
                <c:pt idx="158">
                  <c:v>15.899999999999959</c:v>
                </c:pt>
                <c:pt idx="159">
                  <c:v>15.999999999999959</c:v>
                </c:pt>
                <c:pt idx="160">
                  <c:v>16.099999999999959</c:v>
                </c:pt>
                <c:pt idx="161">
                  <c:v>16.19999999999996</c:v>
                </c:pt>
                <c:pt idx="162">
                  <c:v>16.299999999999962</c:v>
                </c:pt>
                <c:pt idx="163">
                  <c:v>16.399999999999963</c:v>
                </c:pt>
                <c:pt idx="164">
                  <c:v>16.499999999999964</c:v>
                </c:pt>
                <c:pt idx="165">
                  <c:v>16.599999999999966</c:v>
                </c:pt>
                <c:pt idx="166">
                  <c:v>16.699999999999967</c:v>
                </c:pt>
                <c:pt idx="167">
                  <c:v>16.799999999999969</c:v>
                </c:pt>
                <c:pt idx="168">
                  <c:v>16.89999999999997</c:v>
                </c:pt>
                <c:pt idx="169">
                  <c:v>16.999999999999972</c:v>
                </c:pt>
                <c:pt idx="170">
                  <c:v>17.099999999999973</c:v>
                </c:pt>
                <c:pt idx="171">
                  <c:v>17.199999999999974</c:v>
                </c:pt>
                <c:pt idx="172">
                  <c:v>17.299999999999976</c:v>
                </c:pt>
                <c:pt idx="173">
                  <c:v>17.399999999999977</c:v>
                </c:pt>
                <c:pt idx="174">
                  <c:v>17.499999999999979</c:v>
                </c:pt>
                <c:pt idx="175">
                  <c:v>17.59999999999998</c:v>
                </c:pt>
                <c:pt idx="176">
                  <c:v>17.699999999999982</c:v>
                </c:pt>
                <c:pt idx="177">
                  <c:v>17.799999999999983</c:v>
                </c:pt>
                <c:pt idx="178">
                  <c:v>17.899999999999984</c:v>
                </c:pt>
                <c:pt idx="179">
                  <c:v>17.999999999999986</c:v>
                </c:pt>
                <c:pt idx="180">
                  <c:v>18.099999999999987</c:v>
                </c:pt>
                <c:pt idx="181">
                  <c:v>18.199999999999989</c:v>
                </c:pt>
                <c:pt idx="182">
                  <c:v>18.29999999999999</c:v>
                </c:pt>
                <c:pt idx="183">
                  <c:v>18.399999999999991</c:v>
                </c:pt>
                <c:pt idx="184">
                  <c:v>18.499999999999993</c:v>
                </c:pt>
                <c:pt idx="185">
                  <c:v>18.599999999999994</c:v>
                </c:pt>
                <c:pt idx="186">
                  <c:v>18.699999999999996</c:v>
                </c:pt>
                <c:pt idx="187">
                  <c:v>18.799999999999997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19.200000000000003</c:v>
                </c:pt>
                <c:pt idx="192">
                  <c:v>19.300000000000004</c:v>
                </c:pt>
                <c:pt idx="193">
                  <c:v>19.400000000000006</c:v>
                </c:pt>
                <c:pt idx="194">
                  <c:v>19.500000000000007</c:v>
                </c:pt>
                <c:pt idx="195">
                  <c:v>19.600000000000009</c:v>
                </c:pt>
                <c:pt idx="196">
                  <c:v>19.70000000000001</c:v>
                </c:pt>
                <c:pt idx="197">
                  <c:v>19.800000000000011</c:v>
                </c:pt>
                <c:pt idx="198">
                  <c:v>19.900000000000013</c:v>
                </c:pt>
                <c:pt idx="199">
                  <c:v>20.000000000000014</c:v>
                </c:pt>
              </c:numCache>
            </c:numRef>
          </c:xVal>
          <c:yVal>
            <c:numRef>
              <c:f>'Simulated Prices'!$E$23:$E$222</c:f>
              <c:numCache>
                <c:formatCode>"$"#,##0.00</c:formatCode>
                <c:ptCount val="200"/>
                <c:pt idx="0">
                  <c:v>1.128379167095513E-2</c:v>
                </c:pt>
                <c:pt idx="1">
                  <c:v>2.2567583341910259E-2</c:v>
                </c:pt>
                <c:pt idx="2">
                  <c:v>3.3851375012865385E-2</c:v>
                </c:pt>
                <c:pt idx="3">
                  <c:v>4.5135166683820518E-2</c:v>
                </c:pt>
                <c:pt idx="4">
                  <c:v>5.6418958354775645E-2</c:v>
                </c:pt>
                <c:pt idx="5">
                  <c:v>6.7702750025730771E-2</c:v>
                </c:pt>
                <c:pt idx="6">
                  <c:v>7.8986541696685883E-2</c:v>
                </c:pt>
                <c:pt idx="7">
                  <c:v>9.0270333367641023E-2</c:v>
                </c:pt>
                <c:pt idx="8">
                  <c:v>0.10155412503859614</c:v>
                </c:pt>
                <c:pt idx="9">
                  <c:v>0.11283791670955126</c:v>
                </c:pt>
                <c:pt idx="10">
                  <c:v>0.1241217083805064</c:v>
                </c:pt>
                <c:pt idx="11">
                  <c:v>0.13540550005146154</c:v>
                </c:pt>
                <c:pt idx="12">
                  <c:v>0.14668929172241665</c:v>
                </c:pt>
                <c:pt idx="13">
                  <c:v>0.15797308339337179</c:v>
                </c:pt>
                <c:pt idx="14">
                  <c:v>0.16925687506432693</c:v>
                </c:pt>
                <c:pt idx="15">
                  <c:v>0.18054066673528207</c:v>
                </c:pt>
                <c:pt idx="16">
                  <c:v>0.19182445840623721</c:v>
                </c:pt>
                <c:pt idx="17">
                  <c:v>0.20310825007719235</c:v>
                </c:pt>
                <c:pt idx="18">
                  <c:v>0.21439204174814749</c:v>
                </c:pt>
                <c:pt idx="19">
                  <c:v>0.22567583341910263</c:v>
                </c:pt>
                <c:pt idx="20">
                  <c:v>0.23695962509005775</c:v>
                </c:pt>
                <c:pt idx="21">
                  <c:v>0.24824341676101289</c:v>
                </c:pt>
                <c:pt idx="22">
                  <c:v>0.25952720843196808</c:v>
                </c:pt>
                <c:pt idx="23">
                  <c:v>0.27081100010292319</c:v>
                </c:pt>
                <c:pt idx="24">
                  <c:v>0.28209479177387831</c:v>
                </c:pt>
                <c:pt idx="25">
                  <c:v>0.29337858344483347</c:v>
                </c:pt>
                <c:pt idx="26">
                  <c:v>0.30466237511578859</c:v>
                </c:pt>
                <c:pt idx="27">
                  <c:v>0.3159461667867437</c:v>
                </c:pt>
                <c:pt idx="28">
                  <c:v>0.32722995845769887</c:v>
                </c:pt>
                <c:pt idx="29">
                  <c:v>0.33851375012865403</c:v>
                </c:pt>
                <c:pt idx="30">
                  <c:v>0.34979754179960915</c:v>
                </c:pt>
                <c:pt idx="31">
                  <c:v>0.36108133347056431</c:v>
                </c:pt>
                <c:pt idx="32">
                  <c:v>0.37236512514151943</c:v>
                </c:pt>
                <c:pt idx="33">
                  <c:v>0.38364891681247454</c:v>
                </c:pt>
                <c:pt idx="34">
                  <c:v>0.39493270848342971</c:v>
                </c:pt>
                <c:pt idx="35">
                  <c:v>0.40621650015438482</c:v>
                </c:pt>
                <c:pt idx="36">
                  <c:v>0.41750029182533999</c:v>
                </c:pt>
                <c:pt idx="37">
                  <c:v>0.4287840834962951</c:v>
                </c:pt>
                <c:pt idx="38">
                  <c:v>0.44006787516725027</c:v>
                </c:pt>
                <c:pt idx="39">
                  <c:v>0.45135166683820532</c:v>
                </c:pt>
                <c:pt idx="40">
                  <c:v>0.46263545850916044</c:v>
                </c:pt>
                <c:pt idx="41">
                  <c:v>0.47391925018011549</c:v>
                </c:pt>
                <c:pt idx="42">
                  <c:v>0.4852030418510706</c:v>
                </c:pt>
                <c:pt idx="43">
                  <c:v>0.49648683352202566</c:v>
                </c:pt>
                <c:pt idx="44">
                  <c:v>0.50777062519298077</c:v>
                </c:pt>
                <c:pt idx="45">
                  <c:v>0.51905441686393583</c:v>
                </c:pt>
                <c:pt idx="46">
                  <c:v>0.530338208534891</c:v>
                </c:pt>
                <c:pt idx="47">
                  <c:v>0.54162200020584605</c:v>
                </c:pt>
                <c:pt idx="48">
                  <c:v>0.55290579187680111</c:v>
                </c:pt>
                <c:pt idx="49">
                  <c:v>0.56418958354775617</c:v>
                </c:pt>
                <c:pt idx="50">
                  <c:v>0.57547337521871134</c:v>
                </c:pt>
                <c:pt idx="51">
                  <c:v>0.58675716688966639</c:v>
                </c:pt>
                <c:pt idx="52">
                  <c:v>0.59804095856062134</c:v>
                </c:pt>
                <c:pt idx="53">
                  <c:v>0.60932475023157651</c:v>
                </c:pt>
                <c:pt idx="54">
                  <c:v>0.62060854190253179</c:v>
                </c:pt>
                <c:pt idx="55">
                  <c:v>0.63189233357348673</c:v>
                </c:pt>
                <c:pt idx="56">
                  <c:v>0.64317612524444179</c:v>
                </c:pt>
                <c:pt idx="57">
                  <c:v>0.65445991691539696</c:v>
                </c:pt>
                <c:pt idx="58">
                  <c:v>0.66574370858635201</c:v>
                </c:pt>
                <c:pt idx="59">
                  <c:v>0.67702750025730718</c:v>
                </c:pt>
                <c:pt idx="60">
                  <c:v>0.68831129192826213</c:v>
                </c:pt>
                <c:pt idx="61">
                  <c:v>0.69959508359921729</c:v>
                </c:pt>
                <c:pt idx="62">
                  <c:v>0.71087887527017246</c:v>
                </c:pt>
                <c:pt idx="63">
                  <c:v>0.72216266694112741</c:v>
                </c:pt>
                <c:pt idx="64">
                  <c:v>0.73344645861208257</c:v>
                </c:pt>
                <c:pt idx="65">
                  <c:v>0.74473025028303763</c:v>
                </c:pt>
                <c:pt idx="66">
                  <c:v>0.75601404195399269</c:v>
                </c:pt>
                <c:pt idx="67">
                  <c:v>0.76729783362494786</c:v>
                </c:pt>
                <c:pt idx="68">
                  <c:v>0.77858162529590291</c:v>
                </c:pt>
                <c:pt idx="69">
                  <c:v>0.78986541696685808</c:v>
                </c:pt>
                <c:pt idx="70">
                  <c:v>0.80114920863781303</c:v>
                </c:pt>
                <c:pt idx="71">
                  <c:v>0.81243300030876819</c:v>
                </c:pt>
                <c:pt idx="72">
                  <c:v>0.82371679197972336</c:v>
                </c:pt>
                <c:pt idx="73">
                  <c:v>0.83500058365067842</c:v>
                </c:pt>
                <c:pt idx="74">
                  <c:v>0.84628437532163336</c:v>
                </c:pt>
                <c:pt idx="75">
                  <c:v>0.85756816699258842</c:v>
                </c:pt>
                <c:pt idx="76">
                  <c:v>0.86885195866354359</c:v>
                </c:pt>
                <c:pt idx="77">
                  <c:v>0.88013575033449876</c:v>
                </c:pt>
                <c:pt idx="78">
                  <c:v>0.8914195420054537</c:v>
                </c:pt>
                <c:pt idx="79">
                  <c:v>0.90270333367640887</c:v>
                </c:pt>
                <c:pt idx="80">
                  <c:v>0.91398712534736393</c:v>
                </c:pt>
                <c:pt idx="81">
                  <c:v>0.92527091701831909</c:v>
                </c:pt>
                <c:pt idx="82">
                  <c:v>0.93655470868927426</c:v>
                </c:pt>
                <c:pt idx="83">
                  <c:v>0.94783850036022921</c:v>
                </c:pt>
                <c:pt idx="84">
                  <c:v>0.95912229203118426</c:v>
                </c:pt>
                <c:pt idx="85">
                  <c:v>0.97040608370213943</c:v>
                </c:pt>
                <c:pt idx="86">
                  <c:v>0.98168987537309438</c:v>
                </c:pt>
                <c:pt idx="87">
                  <c:v>0.99297366704404955</c:v>
                </c:pt>
                <c:pt idx="88">
                  <c:v>1.0042574587150046</c:v>
                </c:pt>
                <c:pt idx="89">
                  <c:v>1.0155412503859598</c:v>
                </c:pt>
                <c:pt idx="90">
                  <c:v>1.0268250420569147</c:v>
                </c:pt>
                <c:pt idx="91">
                  <c:v>1.0381088337278699</c:v>
                </c:pt>
                <c:pt idx="92">
                  <c:v>1.0493926253988251</c:v>
                </c:pt>
                <c:pt idx="93">
                  <c:v>1.0606764170697802</c:v>
                </c:pt>
                <c:pt idx="94">
                  <c:v>1.0719602087407352</c:v>
                </c:pt>
                <c:pt idx="95">
                  <c:v>1.0832440004116903</c:v>
                </c:pt>
                <c:pt idx="96">
                  <c:v>1.0945277920826453</c:v>
                </c:pt>
                <c:pt idx="97">
                  <c:v>1.1058115837536004</c:v>
                </c:pt>
                <c:pt idx="98">
                  <c:v>1.1170953754245554</c:v>
                </c:pt>
                <c:pt idx="99">
                  <c:v>1.1283791670955106</c:v>
                </c:pt>
                <c:pt idx="100">
                  <c:v>1.1396629587664657</c:v>
                </c:pt>
                <c:pt idx="101">
                  <c:v>1.1509467504374209</c:v>
                </c:pt>
                <c:pt idx="102">
                  <c:v>1.1622305421083761</c:v>
                </c:pt>
                <c:pt idx="103">
                  <c:v>1.173514333779331</c:v>
                </c:pt>
                <c:pt idx="104">
                  <c:v>1.184798125450286</c:v>
                </c:pt>
                <c:pt idx="105">
                  <c:v>1.1960819171212411</c:v>
                </c:pt>
                <c:pt idx="106">
                  <c:v>1.2073657087921961</c:v>
                </c:pt>
                <c:pt idx="107">
                  <c:v>1.2186495004631512</c:v>
                </c:pt>
                <c:pt idx="108">
                  <c:v>1.2299332921341064</c:v>
                </c:pt>
                <c:pt idx="109">
                  <c:v>1.2412170838050613</c:v>
                </c:pt>
                <c:pt idx="110">
                  <c:v>1.2525008754760165</c:v>
                </c:pt>
                <c:pt idx="111">
                  <c:v>1.2637846671469717</c:v>
                </c:pt>
                <c:pt idx="112">
                  <c:v>1.2750684588179269</c:v>
                </c:pt>
                <c:pt idx="113">
                  <c:v>1.2863522504888818</c:v>
                </c:pt>
                <c:pt idx="114">
                  <c:v>1.297636042159837</c:v>
                </c:pt>
                <c:pt idx="115">
                  <c:v>1.3089198338307921</c:v>
                </c:pt>
                <c:pt idx="116">
                  <c:v>1.3202036255017471</c:v>
                </c:pt>
                <c:pt idx="117">
                  <c:v>1.3314874171727022</c:v>
                </c:pt>
                <c:pt idx="118">
                  <c:v>1.3427712088436574</c:v>
                </c:pt>
                <c:pt idx="119">
                  <c:v>1.3540550005146126</c:v>
                </c:pt>
                <c:pt idx="120">
                  <c:v>1.3653387921855673</c:v>
                </c:pt>
                <c:pt idx="121">
                  <c:v>1.3766225838565225</c:v>
                </c:pt>
                <c:pt idx="122">
                  <c:v>1.3879063755274776</c:v>
                </c:pt>
                <c:pt idx="123">
                  <c:v>1.3991901671984328</c:v>
                </c:pt>
                <c:pt idx="124">
                  <c:v>1.410473958869388</c:v>
                </c:pt>
                <c:pt idx="125">
                  <c:v>1.4217577505403429</c:v>
                </c:pt>
                <c:pt idx="126">
                  <c:v>1.4330415422112979</c:v>
                </c:pt>
                <c:pt idx="127">
                  <c:v>1.444325333882253</c:v>
                </c:pt>
                <c:pt idx="128">
                  <c:v>1.4556091255532082</c:v>
                </c:pt>
                <c:pt idx="129">
                  <c:v>1.4668929172241634</c:v>
                </c:pt>
                <c:pt idx="130">
                  <c:v>1.4781767088951183</c:v>
                </c:pt>
                <c:pt idx="131">
                  <c:v>1.4894605005660735</c:v>
                </c:pt>
                <c:pt idx="132">
                  <c:v>1.5007442922370287</c:v>
                </c:pt>
                <c:pt idx="133">
                  <c:v>1.5120280839079838</c:v>
                </c:pt>
                <c:pt idx="134">
                  <c:v>1.5233118755789388</c:v>
                </c:pt>
                <c:pt idx="135">
                  <c:v>1.5345956672498937</c:v>
                </c:pt>
                <c:pt idx="136">
                  <c:v>1.5458794589208489</c:v>
                </c:pt>
                <c:pt idx="137">
                  <c:v>1.557163250591804</c:v>
                </c:pt>
                <c:pt idx="138">
                  <c:v>1.5684470422627592</c:v>
                </c:pt>
                <c:pt idx="139">
                  <c:v>1.5797308339337144</c:v>
                </c:pt>
                <c:pt idx="140">
                  <c:v>1.5910146256046691</c:v>
                </c:pt>
                <c:pt idx="141">
                  <c:v>1.6022984172756243</c:v>
                </c:pt>
                <c:pt idx="142">
                  <c:v>1.6135822089465794</c:v>
                </c:pt>
                <c:pt idx="143">
                  <c:v>1.6248660006175346</c:v>
                </c:pt>
                <c:pt idx="144">
                  <c:v>1.6361497922884898</c:v>
                </c:pt>
                <c:pt idx="145">
                  <c:v>1.6474335839594447</c:v>
                </c:pt>
                <c:pt idx="146">
                  <c:v>1.6587173756303999</c:v>
                </c:pt>
                <c:pt idx="147">
                  <c:v>1.6700011673013551</c:v>
                </c:pt>
                <c:pt idx="148">
                  <c:v>1.6812849589723102</c:v>
                </c:pt>
                <c:pt idx="149">
                  <c:v>1.692568750643265</c:v>
                </c:pt>
                <c:pt idx="150">
                  <c:v>1.7038525423142201</c:v>
                </c:pt>
                <c:pt idx="151">
                  <c:v>1.7151363339851753</c:v>
                </c:pt>
                <c:pt idx="152">
                  <c:v>1.7264201256561302</c:v>
                </c:pt>
                <c:pt idx="153">
                  <c:v>1.7377039173270854</c:v>
                </c:pt>
                <c:pt idx="154">
                  <c:v>1.7489877089980406</c:v>
                </c:pt>
                <c:pt idx="155">
                  <c:v>1.7602715006689953</c:v>
                </c:pt>
                <c:pt idx="156">
                  <c:v>1.7715552923399505</c:v>
                </c:pt>
                <c:pt idx="157">
                  <c:v>1.7828390840109056</c:v>
                </c:pt>
                <c:pt idx="158">
                  <c:v>1.7941228756818608</c:v>
                </c:pt>
                <c:pt idx="159">
                  <c:v>1.805406667352816</c:v>
                </c:pt>
                <c:pt idx="160">
                  <c:v>1.8166904590237709</c:v>
                </c:pt>
                <c:pt idx="161">
                  <c:v>1.8279742506947263</c:v>
                </c:pt>
                <c:pt idx="162">
                  <c:v>1.8392580423656815</c:v>
                </c:pt>
                <c:pt idx="163">
                  <c:v>1.8505418340366366</c:v>
                </c:pt>
                <c:pt idx="164">
                  <c:v>1.8618256257075922</c:v>
                </c:pt>
                <c:pt idx="165">
                  <c:v>1.8731094173785474</c:v>
                </c:pt>
                <c:pt idx="166">
                  <c:v>1.8843932090495026</c:v>
                </c:pt>
                <c:pt idx="167">
                  <c:v>1.8956770007204582</c:v>
                </c:pt>
                <c:pt idx="168">
                  <c:v>1.9069607923914134</c:v>
                </c:pt>
                <c:pt idx="169">
                  <c:v>1.9182445840623685</c:v>
                </c:pt>
                <c:pt idx="170">
                  <c:v>1.9295283757333237</c:v>
                </c:pt>
                <c:pt idx="171">
                  <c:v>1.9408121674042793</c:v>
                </c:pt>
                <c:pt idx="172">
                  <c:v>1.9520959590752347</c:v>
                </c:pt>
                <c:pt idx="173">
                  <c:v>1.9633797507461896</c:v>
                </c:pt>
                <c:pt idx="174">
                  <c:v>1.974663542417145</c:v>
                </c:pt>
                <c:pt idx="175">
                  <c:v>1.9859473340881002</c:v>
                </c:pt>
                <c:pt idx="176">
                  <c:v>1.9972311257590558</c:v>
                </c:pt>
                <c:pt idx="177">
                  <c:v>2.008514917430011</c:v>
                </c:pt>
                <c:pt idx="178">
                  <c:v>2.0197987091009661</c:v>
                </c:pt>
                <c:pt idx="179">
                  <c:v>2.0310825007719218</c:v>
                </c:pt>
                <c:pt idx="180">
                  <c:v>2.0423662924428765</c:v>
                </c:pt>
                <c:pt idx="181">
                  <c:v>2.0536500841138321</c:v>
                </c:pt>
                <c:pt idx="182">
                  <c:v>2.0649338757847877</c:v>
                </c:pt>
                <c:pt idx="183">
                  <c:v>2.0762176674557429</c:v>
                </c:pt>
                <c:pt idx="184">
                  <c:v>2.087501459126698</c:v>
                </c:pt>
                <c:pt idx="185">
                  <c:v>2.0987852507976532</c:v>
                </c:pt>
                <c:pt idx="186">
                  <c:v>2.1100690424686088</c:v>
                </c:pt>
                <c:pt idx="187">
                  <c:v>2.121352834139564</c:v>
                </c:pt>
                <c:pt idx="188">
                  <c:v>2.1326366258105192</c:v>
                </c:pt>
                <c:pt idx="189">
                  <c:v>2.1439204174814743</c:v>
                </c:pt>
                <c:pt idx="190">
                  <c:v>2.1552042091524295</c:v>
                </c:pt>
                <c:pt idx="191">
                  <c:v>2.1664880008233847</c:v>
                </c:pt>
                <c:pt idx="192">
                  <c:v>2.1777717924943403</c:v>
                </c:pt>
                <c:pt idx="193">
                  <c:v>2.1890555841652954</c:v>
                </c:pt>
                <c:pt idx="194">
                  <c:v>2.2003393758362506</c:v>
                </c:pt>
                <c:pt idx="195">
                  <c:v>2.2116231675072058</c:v>
                </c:pt>
                <c:pt idx="196">
                  <c:v>2.2229069591781614</c:v>
                </c:pt>
                <c:pt idx="197">
                  <c:v>2.2341907508491166</c:v>
                </c:pt>
                <c:pt idx="198">
                  <c:v>2.2454745425200717</c:v>
                </c:pt>
                <c:pt idx="199">
                  <c:v>2.2567583341910269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90-4DC6-ABB6-DC82E5238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833608"/>
        <c:axId val="373833936"/>
      </c:scatterChart>
      <c:valAx>
        <c:axId val="373833608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Stock Price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833936"/>
        <c:crosses val="autoZero"/>
        <c:crossBetween val="midCat"/>
      </c:valAx>
      <c:valAx>
        <c:axId val="373833936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Call Option Price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833608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r"/>
      <c:layout>
        <c:manualLayout>
          <c:xMode val="edge"/>
          <c:yMode val="edge"/>
          <c:x val="0.20391182496724783"/>
          <c:y val="0.21374927092446774"/>
          <c:w val="0.23620767788864735"/>
          <c:h val="0.155860363182558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22" fmlaLink="C14" max="100" noThreeD="1" page="10" val="4"/>
</file>

<file path=xl/ctrlProps/ctrlProp2.xml><?xml version="1.0" encoding="utf-8"?>
<formControlPr xmlns="http://schemas.microsoft.com/office/spreadsheetml/2009/9/main" objectType="Spin" dx="22" fmlaLink="C13" max="100" noThreeD="1" page="10" val="5"/>
</file>

<file path=xl/ctrlProps/ctrlProp3.xml><?xml version="1.0" encoding="utf-8"?>
<formControlPr xmlns="http://schemas.microsoft.com/office/spreadsheetml/2009/9/main" objectType="Spin" dx="22" fmlaLink="C12" max="100" noThreeD="1" page="10" val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238126</xdr:colOff>
      <xdr:row>9</xdr:row>
      <xdr:rowOff>39688</xdr:rowOff>
    </xdr:from>
    <xdr:to>
      <xdr:col>16</xdr:col>
      <xdr:colOff>6811</xdr:colOff>
      <xdr:row>23</xdr:row>
      <xdr:rowOff>83077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0</xdr:rowOff>
        </xdr:from>
        <xdr:to>
          <xdr:col>2</xdr:col>
          <xdr:colOff>361950</xdr:colOff>
          <xdr:row>14</xdr:row>
          <xdr:rowOff>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183697</xdr:rowOff>
        </xdr:from>
        <xdr:to>
          <xdr:col>2</xdr:col>
          <xdr:colOff>361950</xdr:colOff>
          <xdr:row>12</xdr:row>
          <xdr:rowOff>183697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</xdr:row>
          <xdr:rowOff>178494</xdr:rowOff>
        </xdr:from>
        <xdr:to>
          <xdr:col>2</xdr:col>
          <xdr:colOff>361950</xdr:colOff>
          <xdr:row>11</xdr:row>
          <xdr:rowOff>178494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2"/>
  <sheetViews>
    <sheetView tabSelected="1" zoomScale="120" zoomScaleNormal="120" workbookViewId="0"/>
  </sheetViews>
  <sheetFormatPr defaultRowHeight="15" x14ac:dyDescent="0.25"/>
  <cols>
    <col min="1" max="1" width="8.7109375" customWidth="1"/>
    <col min="2" max="2" width="7.85546875" bestFit="1" customWidth="1"/>
    <col min="3" max="4" width="7.7109375" bestFit="1" customWidth="1"/>
    <col min="5" max="5" width="12" bestFit="1" customWidth="1"/>
    <col min="6" max="6" width="8.28515625" bestFit="1" customWidth="1"/>
    <col min="7" max="7" width="12.85546875" customWidth="1"/>
    <col min="8" max="8" width="12.7109375" bestFit="1" customWidth="1"/>
    <col min="9" max="9" width="10.5703125" bestFit="1" customWidth="1"/>
  </cols>
  <sheetData>
    <row r="1" spans="1:4" ht="18.75" x14ac:dyDescent="0.3">
      <c r="A1" s="12" t="s">
        <v>19</v>
      </c>
    </row>
    <row r="2" spans="1:4" x14ac:dyDescent="0.25">
      <c r="A2" s="1" t="s">
        <v>27</v>
      </c>
    </row>
    <row r="3" spans="1:4" x14ac:dyDescent="0.25">
      <c r="A3" s="1" t="s">
        <v>18</v>
      </c>
    </row>
    <row r="4" spans="1:4" ht="5.25" customHeight="1" x14ac:dyDescent="0.25">
      <c r="A4" s="1"/>
    </row>
    <row r="5" spans="1:4" x14ac:dyDescent="0.25">
      <c r="A5" s="1" t="s">
        <v>14</v>
      </c>
    </row>
    <row r="6" spans="1:4" x14ac:dyDescent="0.25">
      <c r="A6" s="1" t="s">
        <v>15</v>
      </c>
    </row>
    <row r="7" spans="1:4" ht="6" customHeight="1" x14ac:dyDescent="0.25">
      <c r="A7" s="1"/>
    </row>
    <row r="8" spans="1:4" x14ac:dyDescent="0.25">
      <c r="A8" s="1" t="s">
        <v>20</v>
      </c>
    </row>
    <row r="9" spans="1:4" x14ac:dyDescent="0.25">
      <c r="A9" s="1" t="s">
        <v>21</v>
      </c>
    </row>
    <row r="11" spans="1:4" x14ac:dyDescent="0.25">
      <c r="A11" s="3" t="s">
        <v>1</v>
      </c>
      <c r="B11" s="3" t="s">
        <v>7</v>
      </c>
      <c r="D11" s="1" t="s">
        <v>16</v>
      </c>
    </row>
    <row r="12" spans="1:4" x14ac:dyDescent="0.25">
      <c r="A12" s="2" t="s">
        <v>3</v>
      </c>
      <c r="B12" s="4">
        <f>C12</f>
        <v>10</v>
      </c>
      <c r="C12" s="11">
        <v>10</v>
      </c>
      <c r="D12" s="1" t="s">
        <v>23</v>
      </c>
    </row>
    <row r="13" spans="1:4" x14ac:dyDescent="0.25">
      <c r="A13" s="5" t="s">
        <v>4</v>
      </c>
      <c r="B13" s="2">
        <f>C13/10</f>
        <v>0.5</v>
      </c>
      <c r="C13" s="11">
        <v>5</v>
      </c>
      <c r="D13" s="1" t="s">
        <v>17</v>
      </c>
    </row>
    <row r="14" spans="1:4" x14ac:dyDescent="0.25">
      <c r="A14" s="6" t="s">
        <v>5</v>
      </c>
      <c r="B14" s="2">
        <f>C14/10</f>
        <v>0.4</v>
      </c>
      <c r="C14" s="11">
        <v>4</v>
      </c>
      <c r="D14" s="1" t="s">
        <v>24</v>
      </c>
    </row>
    <row r="15" spans="1:4" x14ac:dyDescent="0.25">
      <c r="A15" s="5" t="s">
        <v>0</v>
      </c>
      <c r="B15" s="2">
        <v>0</v>
      </c>
      <c r="D15" s="1" t="s">
        <v>22</v>
      </c>
    </row>
    <row r="16" spans="1:4" x14ac:dyDescent="0.25">
      <c r="A16" s="6" t="s">
        <v>6</v>
      </c>
      <c r="B16" s="2">
        <v>0</v>
      </c>
    </row>
    <row r="17" spans="1:7" x14ac:dyDescent="0.25">
      <c r="D17" s="1" t="s">
        <v>26</v>
      </c>
    </row>
    <row r="18" spans="1:7" x14ac:dyDescent="0.25">
      <c r="D18" s="1" t="s">
        <v>28</v>
      </c>
    </row>
    <row r="19" spans="1:7" x14ac:dyDescent="0.25">
      <c r="D19" s="1" t="s">
        <v>29</v>
      </c>
    </row>
    <row r="20" spans="1:7" x14ac:dyDescent="0.25">
      <c r="D20" s="1"/>
    </row>
    <row r="21" spans="1:7" x14ac:dyDescent="0.25">
      <c r="A21" t="s">
        <v>25</v>
      </c>
      <c r="B21" s="2">
        <v>0.1</v>
      </c>
    </row>
    <row r="22" spans="1:7" ht="18" x14ac:dyDescent="0.35">
      <c r="A22" s="3" t="s">
        <v>2</v>
      </c>
      <c r="B22" s="3" t="s">
        <v>10</v>
      </c>
      <c r="C22" s="3" t="s">
        <v>11</v>
      </c>
      <c r="D22" s="3" t="s">
        <v>8</v>
      </c>
      <c r="E22" s="3" t="s">
        <v>9</v>
      </c>
      <c r="F22" s="3" t="s">
        <v>12</v>
      </c>
      <c r="G22" s="3" t="s">
        <v>13</v>
      </c>
    </row>
    <row r="23" spans="1:7" x14ac:dyDescent="0.25">
      <c r="A23" s="7">
        <v>0.1</v>
      </c>
      <c r="B23" s="8">
        <f>(LN(A23/$B$12)+($B$15-$B$16+0.5*$B$14^2)*$B$13)/($B$14*SQRT($B$13))</f>
        <v>-16.140313978914154</v>
      </c>
      <c r="C23" s="8">
        <f>(LN(A23/$B$12)+($B$15-$B$16-0.5*$B$14^2)*$B$13)/($B$14*SQRT($B$13))</f>
        <v>-16.423156691388773</v>
      </c>
      <c r="D23" s="7">
        <f>A23*EXP(-$B$16*$B$13)*NORMSDIST(B23)-$B$12*EXP(-$B$15*$B$13)*NORMSDIST(C23)</f>
        <v>1.1357006972872656E-61</v>
      </c>
      <c r="E23" s="7">
        <f>A23*$B$14*SQRT($B$13)/SQRT(2*PI())</f>
        <v>1.128379167095513E-2</v>
      </c>
      <c r="F23" s="10">
        <f>NORMSDIST(B23)</f>
        <v>6.643186206641091E-59</v>
      </c>
      <c r="G23" s="9">
        <f>$B$14*SQRT($B$13)/SQRT(2*PI())</f>
        <v>0.11283791670955129</v>
      </c>
    </row>
    <row r="24" spans="1:7" x14ac:dyDescent="0.25">
      <c r="A24" s="7">
        <f>A23+$B$21</f>
        <v>0.2</v>
      </c>
      <c r="B24" s="8">
        <f>(LN(A24/$B$12)+($B$15-$B$16+0.5*$B$14^2)*$B$13)/($B$14*SQRT($B$13))</f>
        <v>-13.689668620242788</v>
      </c>
      <c r="C24" s="8">
        <f>(LN(A24/$B$12)+($B$15-$B$16-0.5*$B$14^2)*$B$13)/($B$14*SQRT($B$13))</f>
        <v>-13.972511332717406</v>
      </c>
      <c r="D24" s="7">
        <f>A24*EXP(-$B$16*$B$13)*NORMSDIST(B24)-$B$12*EXP(-$B$15*$B$13)*NORMSDIST(C24)</f>
        <v>2.3453466419466674E-45</v>
      </c>
      <c r="E24" s="7">
        <f t="shared" ref="E24:E87" si="0">A24*$B$14*SQRT($B$13)/SQRT(2*PI())</f>
        <v>2.2567583341910259E-2</v>
      </c>
      <c r="F24" s="10">
        <f t="shared" ref="F24:F87" si="1">NORMSDIST(B24)</f>
        <v>5.8520905908425346E-43</v>
      </c>
      <c r="G24" s="9">
        <f>$B$14*SQRT($B$13)/SQRT(2*PI())</f>
        <v>0.11283791670955129</v>
      </c>
    </row>
    <row r="25" spans="1:7" x14ac:dyDescent="0.25">
      <c r="A25" s="7">
        <f t="shared" ref="A25:A88" si="2">A24+$B$21</f>
        <v>0.30000000000000004</v>
      </c>
      <c r="B25" s="8">
        <f>(LN(A25/$B$12)+($B$15-$B$16+0.5*$B$14^2)*$B$13)/($B$14*SQRT($B$13))</f>
        <v>-12.256132982853689</v>
      </c>
      <c r="C25" s="8">
        <f>(LN(A25/$B$12)+($B$15-$B$16-0.5*$B$14^2)*$B$13)/($B$14*SQRT($B$13))</f>
        <v>-12.538975695328309</v>
      </c>
      <c r="D25" s="7">
        <f>A25*EXP(-$B$16*$B$13)*NORMSDIST(B25)-$B$12*EXP(-$B$15*$B$13)*NORMSDIST(C25)</f>
        <v>5.2044235520091743E-37</v>
      </c>
      <c r="E25" s="7">
        <f t="shared" si="0"/>
        <v>3.3851375012865385E-2</v>
      </c>
      <c r="F25" s="10">
        <f t="shared" si="1"/>
        <v>7.7878553209307154E-35</v>
      </c>
      <c r="G25" s="9">
        <f>$B$14*SQRT($B$13)/SQRT(2*PI())</f>
        <v>0.11283791670955129</v>
      </c>
    </row>
    <row r="26" spans="1:7" x14ac:dyDescent="0.25">
      <c r="A26" s="7">
        <f t="shared" si="2"/>
        <v>0.4</v>
      </c>
      <c r="B26" s="8">
        <f>(LN(A26/$B$12)+($B$15-$B$16+0.5*$B$14^2)*$B$13)/($B$14*SQRT($B$13))</f>
        <v>-11.23902326157142</v>
      </c>
      <c r="C26" s="8">
        <f>(LN(A26/$B$12)+($B$15-$B$16-0.5*$B$14^2)*$B$13)/($B$14*SQRT($B$13))</f>
        <v>-11.521865974046039</v>
      </c>
      <c r="D26" s="7">
        <f>A26*EXP(-$B$16*$B$13)*NORMSDIST(B26)-$B$12*EXP(-$B$15*$B$13)*NORMSDIST(C26)</f>
        <v>1.2687204571473949E-31</v>
      </c>
      <c r="E26" s="7">
        <f t="shared" si="0"/>
        <v>4.5135166683820518E-2</v>
      </c>
      <c r="F26" s="10">
        <f t="shared" si="1"/>
        <v>1.3113399759232374E-29</v>
      </c>
      <c r="G26" s="9">
        <f>$B$14*SQRT($B$13)/SQRT(2*PI())</f>
        <v>0.11283791670955129</v>
      </c>
    </row>
    <row r="27" spans="1:7" x14ac:dyDescent="0.25">
      <c r="A27" s="7">
        <f t="shared" si="2"/>
        <v>0.5</v>
      </c>
      <c r="B27" s="8">
        <f>(LN(A27/$B$12)+($B$15-$B$16+0.5*$B$14^2)*$B$13)/($B$14*SQRT($B$13))</f>
        <v>-10.45009167000979</v>
      </c>
      <c r="C27" s="8">
        <f>(LN(A27/$B$12)+($B$15-$B$16-0.5*$B$14^2)*$B$13)/($B$14*SQRT($B$13))</f>
        <v>-10.732934382484409</v>
      </c>
      <c r="D27" s="7">
        <f>A27*EXP(-$B$16*$B$13)*NORMSDIST(B27)-$B$12*EXP(-$B$15*$B$13)*NORMSDIST(C27)</f>
        <v>9.4814100245209853E-28</v>
      </c>
      <c r="E27" s="7">
        <f t="shared" si="0"/>
        <v>5.6418958354775645E-2</v>
      </c>
      <c r="F27" s="10">
        <f t="shared" si="1"/>
        <v>7.3191834773012738E-26</v>
      </c>
      <c r="G27" s="9">
        <f>$B$14*SQRT($B$13)/SQRT(2*PI())</f>
        <v>0.11283791670955129</v>
      </c>
    </row>
    <row r="28" spans="1:7" x14ac:dyDescent="0.25">
      <c r="A28" s="7">
        <f t="shared" si="2"/>
        <v>0.6</v>
      </c>
      <c r="B28" s="8">
        <f>(LN(A28/$B$12)+($B$15-$B$16+0.5*$B$14^2)*$B$13)/($B$14*SQRT($B$13))</f>
        <v>-9.805487624182323</v>
      </c>
      <c r="C28" s="8">
        <f>(LN(A28/$B$12)+($B$15-$B$16-0.5*$B$14^2)*$B$13)/($B$14*SQRT($B$13))</f>
        <v>-10.088330336656941</v>
      </c>
      <c r="D28" s="7">
        <f>A28*EXP(-$B$16*$B$13)*NORMSDIST(B28)-$B$12*EXP(-$B$15*$B$13)*NORMSDIST(C28)</f>
        <v>8.7982838389610292E-25</v>
      </c>
      <c r="E28" s="7">
        <f t="shared" si="0"/>
        <v>6.7702750025730771E-2</v>
      </c>
      <c r="F28" s="10">
        <f t="shared" si="1"/>
        <v>5.3315364801942613E-23</v>
      </c>
      <c r="G28" s="9">
        <f>$B$14*SQRT($B$13)/SQRT(2*PI())</f>
        <v>0.11283791670955129</v>
      </c>
    </row>
    <row r="29" spans="1:7" x14ac:dyDescent="0.25">
      <c r="A29" s="7">
        <f t="shared" si="2"/>
        <v>0.7</v>
      </c>
      <c r="B29" s="8">
        <f>(LN(A29/$B$12)+($B$15-$B$16+0.5*$B$14^2)*$B$13)/($B$14*SQRT($B$13))</f>
        <v>-9.2604826690304698</v>
      </c>
      <c r="C29" s="8">
        <f>(LN(A29/$B$12)+($B$15-$B$16-0.5*$B$14^2)*$B$13)/($B$14*SQRT($B$13))</f>
        <v>-9.54332538150509</v>
      </c>
      <c r="D29" s="7">
        <f>A29*EXP(-$B$16*$B$13)*NORMSDIST(B29)-$B$12*EXP(-$B$15*$B$13)*NORMSDIST(C29)</f>
        <v>2.0664353790457611E-22</v>
      </c>
      <c r="E29" s="7">
        <f t="shared" si="0"/>
        <v>7.8986541696685883E-2</v>
      </c>
      <c r="F29" s="10">
        <f t="shared" si="1"/>
        <v>1.0175507026302609E-20</v>
      </c>
      <c r="G29" s="9">
        <f>$B$14*SQRT($B$13)/SQRT(2*PI())</f>
        <v>0.11283791670955129</v>
      </c>
    </row>
    <row r="30" spans="1:7" x14ac:dyDescent="0.25">
      <c r="A30" s="7">
        <f t="shared" si="2"/>
        <v>0.79999999999999993</v>
      </c>
      <c r="B30" s="8">
        <f>(LN(A30/$B$12)+($B$15-$B$16+0.5*$B$14^2)*$B$13)/($B$14*SQRT($B$13))</f>
        <v>-8.7883779029000539</v>
      </c>
      <c r="C30" s="8">
        <f>(LN(A30/$B$12)+($B$15-$B$16-0.5*$B$14^2)*$B$13)/($B$14*SQRT($B$13))</f>
        <v>-9.0712206153746724</v>
      </c>
      <c r="D30" s="7">
        <f>A30*EXP(-$B$16*$B$13)*NORMSDIST(B30)-$B$12*EXP(-$B$15*$B$13)*NORMSDIST(C30)</f>
        <v>1.8483863029552117E-20</v>
      </c>
      <c r="E30" s="7">
        <f t="shared" si="0"/>
        <v>9.0270333367641023E-2</v>
      </c>
      <c r="F30" s="10">
        <f t="shared" si="1"/>
        <v>7.5867411290996753E-19</v>
      </c>
      <c r="G30" s="9">
        <f>$B$14*SQRT($B$13)/SQRT(2*PI())</f>
        <v>0.11283791670955129</v>
      </c>
    </row>
    <row r="31" spans="1:7" x14ac:dyDescent="0.25">
      <c r="A31" s="7">
        <f t="shared" si="2"/>
        <v>0.89999999999999991</v>
      </c>
      <c r="B31" s="8">
        <f>(LN(A31/$B$12)+($B$15-$B$16+0.5*$B$14^2)*$B$13)/($B$14*SQRT($B$13))</f>
        <v>-8.3719519867932259</v>
      </c>
      <c r="C31" s="8">
        <f>(LN(A31/$B$12)+($B$15-$B$16-0.5*$B$14^2)*$B$13)/($B$14*SQRT($B$13))</f>
        <v>-8.6547946992678444</v>
      </c>
      <c r="D31" s="7">
        <f>A31*EXP(-$B$16*$B$13)*NORMSDIST(B31)-$B$12*EXP(-$B$15*$B$13)*NORMSDIST(C31)</f>
        <v>8.1220664551065109E-19</v>
      </c>
      <c r="E31" s="7">
        <f t="shared" si="0"/>
        <v>0.10155412503859614</v>
      </c>
      <c r="F31" s="10">
        <f t="shared" si="1"/>
        <v>2.8335768224605281E-17</v>
      </c>
      <c r="G31" s="9">
        <f>$B$14*SQRT($B$13)/SQRT(2*PI())</f>
        <v>0.11283791670955129</v>
      </c>
    </row>
    <row r="32" spans="1:7" x14ac:dyDescent="0.25">
      <c r="A32" s="7">
        <f t="shared" si="2"/>
        <v>0.99999999999999989</v>
      </c>
      <c r="B32" s="8">
        <f>(LN(A32/$B$12)+($B$15-$B$16+0.5*$B$14^2)*$B$13)/($B$14*SQRT($B$13))</f>
        <v>-7.9994463113384242</v>
      </c>
      <c r="C32" s="8">
        <f>(LN(A32/$B$12)+($B$15-$B$16-0.5*$B$14^2)*$B$13)/($B$14*SQRT($B$13))</f>
        <v>-8.2822890238130427</v>
      </c>
      <c r="D32" s="7">
        <f>A32*EXP(-$B$16*$B$13)*NORMSDIST(B32)-$B$12*EXP(-$B$15*$B$13)*NORMSDIST(C32)</f>
        <v>2.0750148329297585E-17</v>
      </c>
      <c r="E32" s="7">
        <f t="shared" si="0"/>
        <v>0.11283791670955126</v>
      </c>
      <c r="F32" s="10">
        <f t="shared" si="1"/>
        <v>6.2489964717767234E-16</v>
      </c>
      <c r="G32" s="9">
        <f>$B$14*SQRT($B$13)/SQRT(2*PI())</f>
        <v>0.11283791670955129</v>
      </c>
    </row>
    <row r="33" spans="1:7" x14ac:dyDescent="0.25">
      <c r="A33" s="7">
        <f t="shared" si="2"/>
        <v>1.0999999999999999</v>
      </c>
      <c r="B33" s="8">
        <f>(LN(A33/$B$12)+($B$15-$B$16+0.5*$B$14^2)*$B$13)/($B$14*SQRT($B$13))</f>
        <v>-7.6624739390596881</v>
      </c>
      <c r="C33" s="8">
        <f>(LN(A33/$B$12)+($B$15-$B$16-0.5*$B$14^2)*$B$13)/($B$14*SQRT($B$13))</f>
        <v>-7.9453166515343074</v>
      </c>
      <c r="D33" s="7">
        <f>A33*EXP(-$B$16*$B$13)*NORMSDIST(B33)-$B$12*EXP(-$B$15*$B$13)*NORMSDIST(C33)</f>
        <v>3.4641563445649122E-16</v>
      </c>
      <c r="E33" s="7">
        <f t="shared" si="0"/>
        <v>0.1241217083805064</v>
      </c>
      <c r="F33" s="10">
        <f t="shared" si="1"/>
        <v>9.119257514401654E-15</v>
      </c>
      <c r="G33" s="9">
        <f>$B$14*SQRT($B$13)/SQRT(2*PI())</f>
        <v>0.11283791670955129</v>
      </c>
    </row>
    <row r="34" spans="1:7" x14ac:dyDescent="0.25">
      <c r="A34" s="7">
        <f t="shared" si="2"/>
        <v>1.2</v>
      </c>
      <c r="B34" s="8">
        <f>(LN(A34/$B$12)+($B$15-$B$16+0.5*$B$14^2)*$B$13)/($B$14*SQRT($B$13))</f>
        <v>-7.3548422655109551</v>
      </c>
      <c r="C34" s="8">
        <f>(LN(A34/$B$12)+($B$15-$B$16-0.5*$B$14^2)*$B$13)/($B$14*SQRT($B$13))</f>
        <v>-7.6376849779855744</v>
      </c>
      <c r="D34" s="7">
        <f>A34*EXP(-$B$16*$B$13)*NORMSDIST(B34)-$B$12*EXP(-$B$15*$B$13)*NORMSDIST(C34)</f>
        <v>4.1105385325211334E-15</v>
      </c>
      <c r="E34" s="7">
        <f t="shared" si="0"/>
        <v>0.13540550005146154</v>
      </c>
      <c r="F34" s="10">
        <f t="shared" si="1"/>
        <v>9.5576352712060432E-14</v>
      </c>
      <c r="G34" s="9">
        <f>$B$14*SQRT($B$13)/SQRT(2*PI())</f>
        <v>0.11283791670955129</v>
      </c>
    </row>
    <row r="35" spans="1:7" x14ac:dyDescent="0.25">
      <c r="A35" s="7">
        <f t="shared" si="2"/>
        <v>1.3</v>
      </c>
      <c r="B35" s="8">
        <f>(LN(A35/$B$12)+($B$15-$B$16+0.5*$B$14^2)*$B$13)/($B$14*SQRT($B$13))</f>
        <v>-7.0718485586085045</v>
      </c>
      <c r="C35" s="8">
        <f>(LN(A35/$B$12)+($B$15-$B$16-0.5*$B$14^2)*$B$13)/($B$14*SQRT($B$13))</f>
        <v>-7.3546912710831238</v>
      </c>
      <c r="D35" s="7">
        <f>A35*EXP(-$B$16*$B$13)*NORMSDIST(B35)-$B$12*EXP(-$B$15*$B$13)*NORMSDIST(C35)</f>
        <v>3.6896431191425004E-14</v>
      </c>
      <c r="E35" s="7">
        <f t="shared" si="0"/>
        <v>0.14668929172241665</v>
      </c>
      <c r="F35" s="10">
        <f t="shared" si="1"/>
        <v>7.6441609827525427E-13</v>
      </c>
      <c r="G35" s="9">
        <f>$B$14*SQRT($B$13)/SQRT(2*PI())</f>
        <v>0.11283791670955129</v>
      </c>
    </row>
    <row r="36" spans="1:7" x14ac:dyDescent="0.25">
      <c r="A36" s="7">
        <f t="shared" si="2"/>
        <v>1.4000000000000001</v>
      </c>
      <c r="B36" s="8">
        <f>(LN(A36/$B$12)+($B$15-$B$16+0.5*$B$14^2)*$B$13)/($B$14*SQRT($B$13))</f>
        <v>-6.8098373103591019</v>
      </c>
      <c r="C36" s="8">
        <f>(LN(A36/$B$12)+($B$15-$B$16-0.5*$B$14^2)*$B$13)/($B$14*SQRT($B$13))</f>
        <v>-7.0926800228337203</v>
      </c>
      <c r="D36" s="7">
        <f>A36*EXP(-$B$16*$B$13)*NORMSDIST(B36)-$B$12*EXP(-$B$15*$B$13)*NORMSDIST(C36)</f>
        <v>2.6267454857936368E-13</v>
      </c>
      <c r="E36" s="7">
        <f t="shared" si="0"/>
        <v>0.15797308339337179</v>
      </c>
      <c r="F36" s="10">
        <f t="shared" si="1"/>
        <v>4.8854589252184906E-12</v>
      </c>
      <c r="G36" s="9">
        <f>$B$14*SQRT($B$13)/SQRT(2*PI())</f>
        <v>0.11283791670955129</v>
      </c>
    </row>
    <row r="37" spans="1:7" x14ac:dyDescent="0.25">
      <c r="A37" s="7">
        <f t="shared" si="2"/>
        <v>1.5000000000000002</v>
      </c>
      <c r="B37" s="8">
        <f>(LN(A37/$B$12)+($B$15-$B$16+0.5*$B$14^2)*$B$13)/($B$14*SQRT($B$13))</f>
        <v>-6.5659106739493245</v>
      </c>
      <c r="C37" s="8">
        <f>(LN(A37/$B$12)+($B$15-$B$16-0.5*$B$14^2)*$B$13)/($B$14*SQRT($B$13))</f>
        <v>-6.8487533864239438</v>
      </c>
      <c r="D37" s="7">
        <f>A37*EXP(-$B$16*$B$13)*NORMSDIST(B37)-$B$12*EXP(-$B$15*$B$13)*NORMSDIST(C37)</f>
        <v>1.5387137126918127E-12</v>
      </c>
      <c r="E37" s="7">
        <f t="shared" si="0"/>
        <v>0.16925687506432693</v>
      </c>
      <c r="F37" s="10">
        <f t="shared" si="1"/>
        <v>2.5857906234664298E-11</v>
      </c>
      <c r="G37" s="9">
        <f>$B$14*SQRT($B$13)/SQRT(2*PI())</f>
        <v>0.11283791670955129</v>
      </c>
    </row>
    <row r="38" spans="1:7" x14ac:dyDescent="0.25">
      <c r="A38" s="7">
        <f t="shared" si="2"/>
        <v>1.6000000000000003</v>
      </c>
      <c r="B38" s="8">
        <f>(LN(A38/$B$12)+($B$15-$B$16+0.5*$B$14^2)*$B$13)/($B$14*SQRT($B$13))</f>
        <v>-6.3377325442286851</v>
      </c>
      <c r="C38" s="8">
        <f>(LN(A38/$B$12)+($B$15-$B$16-0.5*$B$14^2)*$B$13)/($B$14*SQRT($B$13))</f>
        <v>-6.6205752567033045</v>
      </c>
      <c r="D38" s="7">
        <f>A38*EXP(-$B$16*$B$13)*NORMSDIST(B38)-$B$12*EXP(-$B$15*$B$13)*NORMSDIST(C38)</f>
        <v>7.6350534102030982E-12</v>
      </c>
      <c r="E38" s="7">
        <f t="shared" si="0"/>
        <v>0.18054066673528207</v>
      </c>
      <c r="F38" s="10">
        <f t="shared" si="1"/>
        <v>1.1658556393032159E-10</v>
      </c>
      <c r="G38" s="9">
        <f>$B$14*SQRT($B$13)/SQRT(2*PI())</f>
        <v>0.11283791670955129</v>
      </c>
    </row>
    <row r="39" spans="1:7" x14ac:dyDescent="0.25">
      <c r="A39" s="7">
        <f t="shared" si="2"/>
        <v>1.7000000000000004</v>
      </c>
      <c r="B39" s="8">
        <f>(LN(A39/$B$12)+($B$15-$B$16+0.5*$B$14^2)*$B$13)/($B$14*SQRT($B$13))</f>
        <v>-6.1233921382623295</v>
      </c>
      <c r="C39" s="8">
        <f>(LN(A39/$B$12)+($B$15-$B$16-0.5*$B$14^2)*$B$13)/($B$14*SQRT($B$13))</f>
        <v>-6.4062348507369489</v>
      </c>
      <c r="D39" s="7">
        <f>A39*EXP(-$B$16*$B$13)*NORMSDIST(B39)-$B$12*EXP(-$B$15*$B$13)*NORMSDIST(C39)</f>
        <v>3.2847169301180502E-11</v>
      </c>
      <c r="E39" s="7">
        <f t="shared" si="0"/>
        <v>0.19182445840623721</v>
      </c>
      <c r="F39" s="10">
        <f t="shared" si="1"/>
        <v>4.580193731621928E-10</v>
      </c>
      <c r="G39" s="9">
        <f>$B$14*SQRT($B$13)/SQRT(2*PI())</f>
        <v>0.11283791670955129</v>
      </c>
    </row>
    <row r="40" spans="1:7" x14ac:dyDescent="0.25">
      <c r="A40" s="7">
        <f t="shared" si="2"/>
        <v>1.8000000000000005</v>
      </c>
      <c r="B40" s="8">
        <f>(LN(A40/$B$12)+($B$15-$B$16+0.5*$B$14^2)*$B$13)/($B$14*SQRT($B$13))</f>
        <v>-5.9213066281218563</v>
      </c>
      <c r="C40" s="8">
        <f>(LN(A40/$B$12)+($B$15-$B$16-0.5*$B$14^2)*$B$13)/($B$14*SQRT($B$13))</f>
        <v>-6.2041493405964756</v>
      </c>
      <c r="D40" s="7">
        <f>A40*EXP(-$B$16*$B$13)*NORMSDIST(B40)-$B$12*EXP(-$B$15*$B$13)*NORMSDIST(C40)</f>
        <v>1.2486609061252927E-10</v>
      </c>
      <c r="E40" s="7">
        <f t="shared" si="0"/>
        <v>0.20310825007719235</v>
      </c>
      <c r="F40" s="10">
        <f t="shared" si="1"/>
        <v>1.5969685379306973E-9</v>
      </c>
      <c r="G40" s="9">
        <f>$B$14*SQRT($B$13)/SQRT(2*PI())</f>
        <v>0.11283791670955129</v>
      </c>
    </row>
    <row r="41" spans="1:7" x14ac:dyDescent="0.25">
      <c r="A41" s="7">
        <f t="shared" si="2"/>
        <v>1.9000000000000006</v>
      </c>
      <c r="B41" s="8">
        <f>(LN(A41/$B$12)+($B$15-$B$16+0.5*$B$14^2)*$B$13)/($B$14*SQRT($B$13))</f>
        <v>-5.7301501341212289</v>
      </c>
      <c r="C41" s="8">
        <f>(LN(A41/$B$12)+($B$15-$B$16-0.5*$B$14^2)*$B$13)/($B$14*SQRT($B$13))</f>
        <v>-6.0129928465958482</v>
      </c>
      <c r="D41" s="7">
        <f>A41*EXP(-$B$16*$B$13)*NORMSDIST(B41)-$B$12*EXP(-$B$15*$B$13)*NORMSDIST(C41)</f>
        <v>4.2601565598984064E-10</v>
      </c>
      <c r="E41" s="7">
        <f t="shared" si="0"/>
        <v>0.21439204174814749</v>
      </c>
      <c r="F41" s="10">
        <f t="shared" si="1"/>
        <v>5.0170892086087539E-9</v>
      </c>
      <c r="G41" s="9">
        <f>$B$14*SQRT($B$13)/SQRT(2*PI())</f>
        <v>0.11283791670955129</v>
      </c>
    </row>
    <row r="42" spans="1:7" x14ac:dyDescent="0.25">
      <c r="A42" s="7">
        <f t="shared" si="2"/>
        <v>2.0000000000000004</v>
      </c>
      <c r="B42" s="8">
        <f>(LN(A42/$B$12)+($B$15-$B$16+0.5*$B$14^2)*$B$13)/($B$14*SQRT($B$13))</f>
        <v>-5.5488009526670554</v>
      </c>
      <c r="C42" s="8">
        <f>(LN(A42/$B$12)+($B$15-$B$16-0.5*$B$14^2)*$B$13)/($B$14*SQRT($B$13))</f>
        <v>-5.8316436651416748</v>
      </c>
      <c r="D42" s="7">
        <f>A42*EXP(-$B$16*$B$13)*NORMSDIST(B42)-$B$12*EXP(-$B$15*$B$13)*NORMSDIST(C42)</f>
        <v>1.3215281444716388E-9</v>
      </c>
      <c r="E42" s="7">
        <f t="shared" si="0"/>
        <v>0.22567583341910263</v>
      </c>
      <c r="F42" s="10">
        <f t="shared" si="1"/>
        <v>1.4381771007062745E-8</v>
      </c>
      <c r="G42" s="9">
        <f>$B$14*SQRT($B$13)/SQRT(2*PI())</f>
        <v>0.11283791670955129</v>
      </c>
    </row>
    <row r="43" spans="1:7" x14ac:dyDescent="0.25">
      <c r="A43" s="7">
        <f t="shared" si="2"/>
        <v>2.1000000000000005</v>
      </c>
      <c r="B43" s="8">
        <f>(LN(A43/$B$12)+($B$15-$B$16+0.5*$B$14^2)*$B$13)/($B$14*SQRT($B$13))</f>
        <v>-5.3763016729700031</v>
      </c>
      <c r="C43" s="8">
        <f>(LN(A43/$B$12)+($B$15-$B$16-0.5*$B$14^2)*$B$13)/($B$14*SQRT($B$13))</f>
        <v>-5.6591443854446224</v>
      </c>
      <c r="D43" s="7">
        <f>A43*EXP(-$B$16*$B$13)*NORMSDIST(B43)-$B$12*EXP(-$B$15*$B$13)*NORMSDIST(C43)</f>
        <v>3.7681658168820029E-9</v>
      </c>
      <c r="E43" s="7">
        <f t="shared" si="0"/>
        <v>0.23695962509005775</v>
      </c>
      <c r="F43" s="10">
        <f t="shared" si="1"/>
        <v>3.8015680942651378E-8</v>
      </c>
      <c r="G43" s="9">
        <f>$B$14*SQRT($B$13)/SQRT(2*PI())</f>
        <v>0.11283791670955129</v>
      </c>
    </row>
    <row r="44" spans="1:7" x14ac:dyDescent="0.25">
      <c r="A44" s="7">
        <f t="shared" si="2"/>
        <v>2.2000000000000006</v>
      </c>
      <c r="B44" s="8">
        <f>(LN(A44/$B$12)+($B$15-$B$16+0.5*$B$14^2)*$B$13)/($B$14*SQRT($B$13))</f>
        <v>-5.2118285803883184</v>
      </c>
      <c r="C44" s="8">
        <f>(LN(A44/$B$12)+($B$15-$B$16-0.5*$B$14^2)*$B$13)/($B$14*SQRT($B$13))</f>
        <v>-5.4946712928629378</v>
      </c>
      <c r="D44" s="7">
        <f>A44*EXP(-$B$16*$B$13)*NORMSDIST(B44)-$B$12*EXP(-$B$15*$B$13)*NORMSDIST(C44)</f>
        <v>9.9677106162056237E-9</v>
      </c>
      <c r="E44" s="7">
        <f t="shared" si="0"/>
        <v>0.24824341676101289</v>
      </c>
      <c r="F44" s="10">
        <f t="shared" si="1"/>
        <v>9.3494146468860692E-8</v>
      </c>
      <c r="G44" s="9">
        <f>$B$14*SQRT($B$13)/SQRT(2*PI())</f>
        <v>0.11283791670955129</v>
      </c>
    </row>
    <row r="45" spans="1:7" x14ac:dyDescent="0.25">
      <c r="A45" s="7">
        <f t="shared" si="2"/>
        <v>2.3000000000000007</v>
      </c>
      <c r="B45" s="8">
        <f>(LN(A45/$B$12)+($B$15-$B$16+0.5*$B$14^2)*$B$13)/($B$14*SQRT($B$13))</f>
        <v>-5.0546678666406635</v>
      </c>
      <c r="C45" s="8">
        <f>(LN(A45/$B$12)+($B$15-$B$16-0.5*$B$14^2)*$B$13)/($B$14*SQRT($B$13))</f>
        <v>-5.3375105791152828</v>
      </c>
      <c r="D45" s="7">
        <f>A45*EXP(-$B$16*$B$13)*NORMSDIST(B45)-$B$12*EXP(-$B$15*$B$13)*NORMSDIST(C45)</f>
        <v>2.4654429463244408E-8</v>
      </c>
      <c r="E45" s="7">
        <f t="shared" si="0"/>
        <v>0.25952720843196808</v>
      </c>
      <c r="F45" s="10">
        <f t="shared" si="1"/>
        <v>2.1557020050738605E-7</v>
      </c>
      <c r="G45" s="9">
        <f>$B$14*SQRT($B$13)/SQRT(2*PI())</f>
        <v>0.11283791670955129</v>
      </c>
    </row>
    <row r="46" spans="1:7" x14ac:dyDescent="0.25">
      <c r="A46" s="7">
        <f t="shared" si="2"/>
        <v>2.4000000000000008</v>
      </c>
      <c r="B46" s="8">
        <f>(LN(A46/$B$12)+($B$15-$B$16+0.5*$B$14^2)*$B$13)/($B$14*SQRT($B$13))</f>
        <v>-4.9041969068395863</v>
      </c>
      <c r="C46" s="8">
        <f>(LN(A46/$B$12)+($B$15-$B$16-0.5*$B$14^2)*$B$13)/($B$14*SQRT($B$13))</f>
        <v>-5.1870396193142057</v>
      </c>
      <c r="D46" s="7">
        <f>A46*EXP(-$B$16*$B$13)*NORMSDIST(B46)-$B$12*EXP(-$B$15*$B$13)*NORMSDIST(C46)</f>
        <v>5.7407756079921207E-8</v>
      </c>
      <c r="E46" s="7">
        <f t="shared" si="0"/>
        <v>0.27081100010292319</v>
      </c>
      <c r="F46" s="10">
        <f t="shared" si="1"/>
        <v>4.6905174914812692E-7</v>
      </c>
      <c r="G46" s="9">
        <f>$B$14*SQRT($B$13)/SQRT(2*PI())</f>
        <v>0.11283791670955129</v>
      </c>
    </row>
    <row r="47" spans="1:7" x14ac:dyDescent="0.25">
      <c r="A47" s="7">
        <f t="shared" si="2"/>
        <v>2.5000000000000009</v>
      </c>
      <c r="B47" s="8">
        <f>(LN(A47/$B$12)+($B$15-$B$16+0.5*$B$14^2)*$B$13)/($B$14*SQRT($B$13))</f>
        <v>-4.7598693611054239</v>
      </c>
      <c r="C47" s="8">
        <f>(LN(A47/$B$12)+($B$15-$B$16-0.5*$B$14^2)*$B$13)/($B$14*SQRT($B$13))</f>
        <v>-5.0427120735800433</v>
      </c>
      <c r="D47" s="7">
        <f>A47*EXP(-$B$16*$B$13)*NORMSDIST(B47)-$B$12*EXP(-$B$15*$B$13)*NORMSDIST(C47)</f>
        <v>1.2658072120906598E-7</v>
      </c>
      <c r="E47" s="7">
        <f t="shared" si="0"/>
        <v>0.28209479177387831</v>
      </c>
      <c r="F47" s="10">
        <f t="shared" si="1"/>
        <v>9.685915286146987E-7</v>
      </c>
      <c r="G47" s="9">
        <f>$B$14*SQRT($B$13)/SQRT(2*PI())</f>
        <v>0.11283791670955129</v>
      </c>
    </row>
    <row r="48" spans="1:7" x14ac:dyDescent="0.25">
      <c r="A48" s="7">
        <f t="shared" si="2"/>
        <v>2.600000000000001</v>
      </c>
      <c r="B48" s="8">
        <f>(LN(A48/$B$12)+($B$15-$B$16+0.5*$B$14^2)*$B$13)/($B$14*SQRT($B$13))</f>
        <v>-4.6212031999371357</v>
      </c>
      <c r="C48" s="8">
        <f>(LN(A48/$B$12)+($B$15-$B$16-0.5*$B$14^2)*$B$13)/($B$14*SQRT($B$13))</f>
        <v>-4.904045912411755</v>
      </c>
      <c r="D48" s="7">
        <f>A48*EXP(-$B$16*$B$13)*NORMSDIST(B48)-$B$12*EXP(-$B$15*$B$13)*NORMSDIST(C48)</f>
        <v>2.6564462604335574E-7</v>
      </c>
      <c r="E48" s="7">
        <f t="shared" si="0"/>
        <v>0.29337858344483347</v>
      </c>
      <c r="F48" s="10">
        <f t="shared" si="1"/>
        <v>1.9076042907807427E-6</v>
      </c>
      <c r="G48" s="9">
        <f>$B$14*SQRT($B$13)/SQRT(2*PI())</f>
        <v>0.11283791670955129</v>
      </c>
    </row>
    <row r="49" spans="1:7" x14ac:dyDescent="0.25">
      <c r="A49" s="7">
        <f t="shared" si="2"/>
        <v>2.7000000000000011</v>
      </c>
      <c r="B49" s="8">
        <f>(LN(A49/$B$12)+($B$15-$B$16+0.5*$B$14^2)*$B$13)/($B$14*SQRT($B$13))</f>
        <v>-4.4877709907327574</v>
      </c>
      <c r="C49" s="8">
        <f>(LN(A49/$B$12)+($B$15-$B$16-0.5*$B$14^2)*$B$13)/($B$14*SQRT($B$13))</f>
        <v>-4.7706137032073768</v>
      </c>
      <c r="D49" s="7">
        <f>A49*EXP(-$B$16*$B$13)*NORMSDIST(B49)-$B$12*EXP(-$B$15*$B$13)*NORMSDIST(C49)</f>
        <v>5.3297784175738912E-7</v>
      </c>
      <c r="E49" s="7">
        <f t="shared" si="0"/>
        <v>0.30466237511578859</v>
      </c>
      <c r="F49" s="10">
        <f t="shared" si="1"/>
        <v>3.5986116755662575E-6</v>
      </c>
      <c r="G49" s="9">
        <f>$B$14*SQRT($B$13)/SQRT(2*PI())</f>
        <v>0.11283791670955129</v>
      </c>
    </row>
    <row r="50" spans="1:7" x14ac:dyDescent="0.25">
      <c r="A50" s="7">
        <f t="shared" si="2"/>
        <v>2.8000000000000012</v>
      </c>
      <c r="B50" s="8">
        <f>(LN(A50/$B$12)+($B$15-$B$16+0.5*$B$14^2)*$B$13)/($B$14*SQRT($B$13))</f>
        <v>-4.3591919516877322</v>
      </c>
      <c r="C50" s="8">
        <f>(LN(A50/$B$12)+($B$15-$B$16-0.5*$B$14^2)*$B$13)/($B$14*SQRT($B$13))</f>
        <v>-4.6420346641623516</v>
      </c>
      <c r="D50" s="7">
        <f>A50*EXP(-$B$16*$B$13)*NORMSDIST(B50)-$B$12*EXP(-$B$15*$B$13)*NORMSDIST(C50)</f>
        <v>1.0263518757039454E-6</v>
      </c>
      <c r="E50" s="7">
        <f t="shared" si="0"/>
        <v>0.3159461667867437</v>
      </c>
      <c r="F50" s="10">
        <f t="shared" si="1"/>
        <v>6.5271785883651133E-6</v>
      </c>
      <c r="G50" s="9">
        <f>$B$14*SQRT($B$13)/SQRT(2*PI())</f>
        <v>0.11283791670955129</v>
      </c>
    </row>
    <row r="51" spans="1:7" x14ac:dyDescent="0.25">
      <c r="A51" s="7">
        <f t="shared" si="2"/>
        <v>2.9000000000000012</v>
      </c>
      <c r="B51" s="8">
        <f>(LN(A51/$B$12)+($B$15-$B$16+0.5*$B$14^2)*$B$13)/($B$14*SQRT($B$13))</f>
        <v>-4.2351254006910581</v>
      </c>
      <c r="C51" s="8">
        <f>(LN(A51/$B$12)+($B$15-$B$16-0.5*$B$14^2)*$B$13)/($B$14*SQRT($B$13))</f>
        <v>-4.5179681131656775</v>
      </c>
      <c r="D51" s="7">
        <f>A51*EXP(-$B$16*$B$13)*NORMSDIST(B51)-$B$12*EXP(-$B$15*$B$13)*NORMSDIST(C51)</f>
        <v>1.9035667047256186E-6</v>
      </c>
      <c r="E51" s="7">
        <f t="shared" si="0"/>
        <v>0.32722995845769887</v>
      </c>
      <c r="F51" s="10">
        <f t="shared" si="1"/>
        <v>1.1421209855620499E-5</v>
      </c>
      <c r="G51" s="9">
        <f>$B$14*SQRT($B$13)/SQRT(2*PI())</f>
        <v>0.11283791670955129</v>
      </c>
    </row>
    <row r="52" spans="1:7" x14ac:dyDescent="0.25">
      <c r="A52" s="7">
        <f t="shared" si="2"/>
        <v>3.0000000000000013</v>
      </c>
      <c r="B52" s="8">
        <f>(LN(A52/$B$12)+($B$15-$B$16+0.5*$B$14^2)*$B$13)/($B$14*SQRT($B$13))</f>
        <v>-4.1152653152779557</v>
      </c>
      <c r="C52" s="8">
        <f>(LN(A52/$B$12)+($B$15-$B$16-0.5*$B$14^2)*$B$13)/($B$14*SQRT($B$13))</f>
        <v>-4.398108027752575</v>
      </c>
      <c r="D52" s="7">
        <f>A52*EXP(-$B$16*$B$13)*NORMSDIST(B52)-$B$12*EXP(-$B$15*$B$13)*NORMSDIST(C52)</f>
        <v>3.4108333885307483E-6</v>
      </c>
      <c r="E52" s="7">
        <f t="shared" si="0"/>
        <v>0.33851375012865403</v>
      </c>
      <c r="F52" s="10">
        <f t="shared" si="1"/>
        <v>1.9336715501940217E-5</v>
      </c>
      <c r="G52" s="9">
        <f>$B$14*SQRT($B$13)/SQRT(2*PI())</f>
        <v>0.11283791670955129</v>
      </c>
    </row>
    <row r="53" spans="1:7" x14ac:dyDescent="0.25">
      <c r="A53" s="7">
        <f t="shared" si="2"/>
        <v>3.1000000000000014</v>
      </c>
      <c r="B53" s="8">
        <f>(LN(A53/$B$12)+($B$15-$B$16+0.5*$B$14^2)*$B$13)/($B$14*SQRT($B$13))</f>
        <v>-3.9993357849177449</v>
      </c>
      <c r="C53" s="8">
        <f>(LN(A53/$B$12)+($B$15-$B$16-0.5*$B$14^2)*$B$13)/($B$14*SQRT($B$13))</f>
        <v>-4.2821784973923638</v>
      </c>
      <c r="D53" s="7">
        <f>A53*EXP(-$B$16*$B$13)*NORMSDIST(B53)-$B$12*EXP(-$B$15*$B$13)*NORMSDIST(C53)</f>
        <v>5.9205695818827957E-6</v>
      </c>
      <c r="E53" s="7">
        <f t="shared" si="0"/>
        <v>0.34979754179960915</v>
      </c>
      <c r="F53" s="10">
        <f t="shared" si="1"/>
        <v>3.1760252072521291E-5</v>
      </c>
      <c r="G53" s="9">
        <f>$B$14*SQRT($B$13)/SQRT(2*PI())</f>
        <v>0.11283791670955129</v>
      </c>
    </row>
    <row r="54" spans="1:7" x14ac:dyDescent="0.25">
      <c r="A54" s="7">
        <f t="shared" si="2"/>
        <v>3.2000000000000015</v>
      </c>
      <c r="B54" s="8">
        <f>(LN(A54/$B$12)+($B$15-$B$16+0.5*$B$14^2)*$B$13)/($B$14*SQRT($B$13))</f>
        <v>-3.8870871855573168</v>
      </c>
      <c r="C54" s="8">
        <f>(LN(A54/$B$12)+($B$15-$B$16-0.5*$B$14^2)*$B$13)/($B$14*SQRT($B$13))</f>
        <v>-4.1699298980319357</v>
      </c>
      <c r="D54" s="7">
        <f>A54*EXP(-$B$16*$B$13)*NORMSDIST(B54)-$B$12*EXP(-$B$15*$B$13)*NORMSDIST(C54)</f>
        <v>9.9802412336801223E-6</v>
      </c>
      <c r="E54" s="7">
        <f t="shared" si="0"/>
        <v>0.36108133347056431</v>
      </c>
      <c r="F54" s="10">
        <f t="shared" si="1"/>
        <v>5.07271610308186E-5</v>
      </c>
      <c r="G54" s="9">
        <f>$B$14*SQRT($B$13)/SQRT(2*PI())</f>
        <v>0.11283791670955129</v>
      </c>
    </row>
    <row r="55" spans="1:7" x14ac:dyDescent="0.25">
      <c r="A55" s="7">
        <f t="shared" si="2"/>
        <v>3.3000000000000016</v>
      </c>
      <c r="B55" s="8">
        <f>(LN(A55/$B$12)+($B$15-$B$16+0.5*$B$14^2)*$B$13)/($B$14*SQRT($B$13))</f>
        <v>-3.77829294299922</v>
      </c>
      <c r="C55" s="8">
        <f>(LN(A55/$B$12)+($B$15-$B$16-0.5*$B$14^2)*$B$13)/($B$14*SQRT($B$13))</f>
        <v>-4.0611356554738389</v>
      </c>
      <c r="D55" s="7">
        <f>A55*EXP(-$B$16*$B$13)*NORMSDIST(B55)-$B$12*EXP(-$B$15*$B$13)*NORMSDIST(C55)</f>
        <v>1.6373736734495432E-5</v>
      </c>
      <c r="E55" s="7">
        <f t="shared" si="0"/>
        <v>0.37236512514151943</v>
      </c>
      <c r="F55" s="10">
        <f t="shared" si="1"/>
        <v>7.8953532477151511E-5</v>
      </c>
      <c r="G55" s="9">
        <f>$B$14*SQRT($B$13)/SQRT(2*PI())</f>
        <v>0.11283791670955129</v>
      </c>
    </row>
    <row r="56" spans="1:7" x14ac:dyDescent="0.25">
      <c r="A56" s="7">
        <f t="shared" si="2"/>
        <v>3.4000000000000017</v>
      </c>
      <c r="B56" s="8">
        <f>(LN(A56/$B$12)+($B$15-$B$16+0.5*$B$14^2)*$B$13)/($B$14*SQRT($B$13))</f>
        <v>-3.6727467795909612</v>
      </c>
      <c r="C56" s="8">
        <f>(LN(A56/$B$12)+($B$15-$B$16-0.5*$B$14^2)*$B$13)/($B$14*SQRT($B$13))</f>
        <v>-3.9555894920655801</v>
      </c>
      <c r="D56" s="7">
        <f>A56*EXP(-$B$16*$B$13)*NORMSDIST(B56)-$B$12*EXP(-$B$15*$B$13)*NORMSDIST(C56)</f>
        <v>2.6196492033344709E-5</v>
      </c>
      <c r="E56" s="7">
        <f t="shared" si="0"/>
        <v>0.38364891681247454</v>
      </c>
      <c r="F56" s="10">
        <f t="shared" si="1"/>
        <v>1.1997861730113224E-4</v>
      </c>
      <c r="G56" s="9">
        <f>$B$14*SQRT($B$13)/SQRT(2*PI())</f>
        <v>0.11283791670955129</v>
      </c>
    </row>
    <row r="57" spans="1:7" x14ac:dyDescent="0.25">
      <c r="A57" s="7">
        <f t="shared" si="2"/>
        <v>3.5000000000000018</v>
      </c>
      <c r="B57" s="8">
        <f>(LN(A57/$B$12)+($B$15-$B$16+0.5*$B$14^2)*$B$13)/($B$14*SQRT($B$13))</f>
        <v>-3.5702603601261025</v>
      </c>
      <c r="C57" s="8">
        <f>(LN(A57/$B$12)+($B$15-$B$16-0.5*$B$14^2)*$B$13)/($B$14*SQRT($B$13))</f>
        <v>-3.8531030726007218</v>
      </c>
      <c r="D57" s="7">
        <f>A57*EXP(-$B$16*$B$13)*NORMSDIST(B57)-$B$12*EXP(-$B$15*$B$13)*NORMSDIST(C57)</f>
        <v>4.0945200483659102E-5</v>
      </c>
      <c r="E57" s="7">
        <f t="shared" si="0"/>
        <v>0.39493270848342971</v>
      </c>
      <c r="F57" s="10">
        <f t="shared" si="1"/>
        <v>1.7831329181408674E-4</v>
      </c>
      <c r="G57" s="9">
        <f>$B$14*SQRT($B$13)/SQRT(2*PI())</f>
        <v>0.11283791670955129</v>
      </c>
    </row>
    <row r="58" spans="1:7" x14ac:dyDescent="0.25">
      <c r="A58" s="7">
        <f t="shared" si="2"/>
        <v>3.6000000000000019</v>
      </c>
      <c r="B58" s="8">
        <f>(LN(A58/$B$12)+($B$15-$B$16+0.5*$B$14^2)*$B$13)/($B$14*SQRT($B$13))</f>
        <v>-3.4706612694504879</v>
      </c>
      <c r="C58" s="8">
        <f>(LN(A58/$B$12)+($B$15-$B$16-0.5*$B$14^2)*$B$13)/($B$14*SQRT($B$13))</f>
        <v>-3.7535039819251073</v>
      </c>
      <c r="D58" s="7">
        <f>A58*EXP(-$B$16*$B$13)*NORMSDIST(B58)-$B$12*EXP(-$B$15*$B$13)*NORMSDIST(C58)</f>
        <v>6.2622452711754394E-5</v>
      </c>
      <c r="E58" s="7">
        <f t="shared" si="0"/>
        <v>0.40621650015438482</v>
      </c>
      <c r="F58" s="10">
        <f t="shared" si="1"/>
        <v>2.5958923822603266E-4</v>
      </c>
      <c r="G58" s="9">
        <f>$B$14*SQRT($B$13)/SQRT(2*PI())</f>
        <v>0.11283791670955129</v>
      </c>
    </row>
    <row r="59" spans="1:7" x14ac:dyDescent="0.25">
      <c r="A59" s="7">
        <f t="shared" si="2"/>
        <v>3.700000000000002</v>
      </c>
      <c r="B59" s="8">
        <f>(LN(A59/$B$12)+($B$15-$B$16+0.5*$B$14^2)*$B$13)/($B$14*SQRT($B$13))</f>
        <v>-3.3737912672206334</v>
      </c>
      <c r="C59" s="8">
        <f>(LN(A59/$B$12)+($B$15-$B$16-0.5*$B$14^2)*$B$13)/($B$14*SQRT($B$13))</f>
        <v>-3.6566339796952527</v>
      </c>
      <c r="D59" s="7">
        <f>A59*EXP(-$B$16*$B$13)*NORMSDIST(B59)-$B$12*EXP(-$B$15*$B$13)*NORMSDIST(C59)</f>
        <v>9.3856081485144171E-5</v>
      </c>
      <c r="E59" s="7">
        <f t="shared" si="0"/>
        <v>0.41750029182533999</v>
      </c>
      <c r="F59" s="10">
        <f t="shared" si="1"/>
        <v>3.7070281924723531E-4</v>
      </c>
      <c r="G59" s="9">
        <f>$B$14*SQRT($B$13)/SQRT(2*PI())</f>
        <v>0.11283791670955129</v>
      </c>
    </row>
    <row r="60" spans="1:7" x14ac:dyDescent="0.25">
      <c r="A60" s="7">
        <f t="shared" si="2"/>
        <v>3.800000000000002</v>
      </c>
      <c r="B60" s="8">
        <f>(LN(A60/$B$12)+($B$15-$B$16+0.5*$B$14^2)*$B$13)/($B$14*SQRT($B$13))</f>
        <v>-3.2795047754498605</v>
      </c>
      <c r="C60" s="8">
        <f>(LN(A60/$B$12)+($B$15-$B$16-0.5*$B$14^2)*$B$13)/($B$14*SQRT($B$13))</f>
        <v>-3.5623474879244794</v>
      </c>
      <c r="D60" s="7">
        <f>A60*EXP(-$B$16*$B$13)*NORMSDIST(B60)-$B$12*EXP(-$B$15*$B$13)*NORMSDIST(C60)</f>
        <v>1.3803236292795804E-4</v>
      </c>
      <c r="E60" s="7">
        <f t="shared" si="0"/>
        <v>0.4287840834962951</v>
      </c>
      <c r="F60" s="10">
        <f t="shared" si="1"/>
        <v>5.1994725108905763E-4</v>
      </c>
      <c r="G60" s="9">
        <f>$B$14*SQRT($B$13)/SQRT(2*PI())</f>
        <v>0.11283791670955129</v>
      </c>
    </row>
    <row r="61" spans="1:7" x14ac:dyDescent="0.25">
      <c r="A61" s="7">
        <f t="shared" si="2"/>
        <v>3.9000000000000021</v>
      </c>
      <c r="B61" s="8">
        <f>(LN(A61/$B$12)+($B$15-$B$16+0.5*$B$14^2)*$B$13)/($B$14*SQRT($B$13))</f>
        <v>-3.1876675625480373</v>
      </c>
      <c r="C61" s="8">
        <f>(LN(A61/$B$12)+($B$15-$B$16-0.5*$B$14^2)*$B$13)/($B$14*SQRT($B$13))</f>
        <v>-3.4705102750226562</v>
      </c>
      <c r="D61" s="7">
        <f>A61*EXP(-$B$16*$B$13)*NORMSDIST(B61)-$B$12*EXP(-$B$15*$B$13)*NORMSDIST(C61)</f>
        <v>1.9944158131421971E-4</v>
      </c>
      <c r="E61" s="7">
        <f t="shared" si="0"/>
        <v>0.44006787516725027</v>
      </c>
      <c r="F61" s="10">
        <f t="shared" si="1"/>
        <v>7.1712664619641648E-4</v>
      </c>
      <c r="G61" s="9">
        <f>$B$14*SQRT($B$13)/SQRT(2*PI())</f>
        <v>0.11283791670955129</v>
      </c>
    </row>
    <row r="62" spans="1:7" x14ac:dyDescent="0.25">
      <c r="A62" s="7">
        <f t="shared" si="2"/>
        <v>4.0000000000000018</v>
      </c>
      <c r="B62" s="8">
        <f>(LN(A62/$B$12)+($B$15-$B$16+0.5*$B$14^2)*$B$13)/($B$14*SQRT($B$13))</f>
        <v>-3.0981555939956862</v>
      </c>
      <c r="C62" s="8">
        <f>(LN(A62/$B$12)+($B$15-$B$16-0.5*$B$14^2)*$B$13)/($B$14*SQRT($B$13))</f>
        <v>-3.3809983064703055</v>
      </c>
      <c r="D62" s="7">
        <f>A62*EXP(-$B$16*$B$13)*NORMSDIST(B62)-$B$12*EXP(-$B$15*$B$13)*NORMSDIST(C62)</f>
        <v>2.8343383456931517E-4</v>
      </c>
      <c r="E62" s="7">
        <f t="shared" si="0"/>
        <v>0.45135166683820532</v>
      </c>
      <c r="F62" s="10">
        <f t="shared" si="1"/>
        <v>9.7364580876693318E-4</v>
      </c>
      <c r="G62" s="9">
        <f>$B$14*SQRT($B$13)/SQRT(2*PI())</f>
        <v>0.11283791670955129</v>
      </c>
    </row>
    <row r="63" spans="1:7" x14ac:dyDescent="0.25">
      <c r="A63" s="7">
        <f t="shared" si="2"/>
        <v>4.1000000000000014</v>
      </c>
      <c r="B63" s="8">
        <f>(LN(A63/$B$12)+($B$15-$B$16+0.5*$B$14^2)*$B$13)/($B$14*SQRT($B$13))</f>
        <v>-3.0108540249563669</v>
      </c>
      <c r="C63" s="8">
        <f>(LN(A63/$B$12)+($B$15-$B$16-0.5*$B$14^2)*$B$13)/($B$14*SQRT($B$13))</f>
        <v>-3.2936967374309858</v>
      </c>
      <c r="D63" s="7">
        <f>A63*EXP(-$B$16*$B$13)*NORMSDIST(B63)-$B$12*EXP(-$B$15*$B$13)*NORMSDIST(C63)</f>
        <v>3.9658237513041667E-4</v>
      </c>
      <c r="E63" s="7">
        <f t="shared" si="0"/>
        <v>0.46263545850916044</v>
      </c>
      <c r="F63" s="10">
        <f t="shared" si="1"/>
        <v>1.3025703014047174E-3</v>
      </c>
      <c r="G63" s="9">
        <f>$B$14*SQRT($B$13)/SQRT(2*PI())</f>
        <v>0.11283791670955129</v>
      </c>
    </row>
    <row r="64" spans="1:7" x14ac:dyDescent="0.25">
      <c r="A64" s="7">
        <f t="shared" si="2"/>
        <v>4.2000000000000011</v>
      </c>
      <c r="B64" s="8">
        <f>(LN(A64/$B$12)+($B$15-$B$16+0.5*$B$14^2)*$B$13)/($B$14*SQRT($B$13))</f>
        <v>-2.925656314298636</v>
      </c>
      <c r="C64" s="8">
        <f>(LN(A64/$B$12)+($B$15-$B$16-0.5*$B$14^2)*$B$13)/($B$14*SQRT($B$13))</f>
        <v>-3.2084990267732549</v>
      </c>
      <c r="D64" s="7">
        <f>A64*EXP(-$B$16*$B$13)*NORMSDIST(B64)-$B$12*EXP(-$B$15*$B$13)*NORMSDIST(C64)</f>
        <v>5.4685127636647408E-4</v>
      </c>
      <c r="E64" s="7">
        <f t="shared" si="0"/>
        <v>0.47391925018011549</v>
      </c>
      <c r="F64" s="10">
        <f t="shared" si="1"/>
        <v>1.7186522180273232E-3</v>
      </c>
      <c r="G64" s="9">
        <f>$B$14*SQRT($B$13)/SQRT(2*PI())</f>
        <v>0.11283791670955129</v>
      </c>
    </row>
    <row r="65" spans="1:7" x14ac:dyDescent="0.25">
      <c r="A65" s="7">
        <f t="shared" si="2"/>
        <v>4.3000000000000007</v>
      </c>
      <c r="B65" s="8">
        <f>(LN(A65/$B$12)+($B$15-$B$16+0.5*$B$14^2)*$B$13)/($B$14*SQRT($B$13))</f>
        <v>-2.8424634428814328</v>
      </c>
      <c r="C65" s="8">
        <f>(LN(A65/$B$12)+($B$15-$B$16-0.5*$B$14^2)*$B$13)/($B$14*SQRT($B$13))</f>
        <v>-3.1253061553560517</v>
      </c>
      <c r="D65" s="7">
        <f>A65*EXP(-$B$16*$B$13)*NORMSDIST(B65)-$B$12*EXP(-$B$15*$B$13)*NORMSDIST(C65)</f>
        <v>7.4376381369105522E-4</v>
      </c>
      <c r="E65" s="7">
        <f t="shared" si="0"/>
        <v>0.4852030418510706</v>
      </c>
      <c r="F65" s="10">
        <f t="shared" si="1"/>
        <v>2.2383182383496456E-3</v>
      </c>
      <c r="G65" s="9">
        <f>$B$14*SQRT($B$13)/SQRT(2*PI())</f>
        <v>0.11283791670955129</v>
      </c>
    </row>
    <row r="66" spans="1:7" x14ac:dyDescent="0.25">
      <c r="A66" s="7">
        <f t="shared" si="2"/>
        <v>4.4000000000000004</v>
      </c>
      <c r="B66" s="8">
        <f>(LN(A66/$B$12)+($B$15-$B$16+0.5*$B$14^2)*$B$13)/($B$14*SQRT($B$13))</f>
        <v>-2.7611832217169514</v>
      </c>
      <c r="C66" s="8">
        <f>(LN(A66/$B$12)+($B$15-$B$16-0.5*$B$14^2)*$B$13)/($B$14*SQRT($B$13))</f>
        <v>-3.0440259341915707</v>
      </c>
      <c r="D66" s="7">
        <f>A66*EXP(-$B$16*$B$13)*NORMSDIST(B66)-$B$12*EXP(-$B$15*$B$13)*NORMSDIST(C66)</f>
        <v>9.98567670810524E-4</v>
      </c>
      <c r="E66" s="7">
        <f t="shared" si="0"/>
        <v>0.49648683352202566</v>
      </c>
      <c r="F66" s="10">
        <f t="shared" si="1"/>
        <v>2.8796178346268339E-3</v>
      </c>
      <c r="G66" s="9">
        <f>$B$14*SQRT($B$13)/SQRT(2*PI())</f>
        <v>0.11283791670955129</v>
      </c>
    </row>
    <row r="67" spans="1:7" x14ac:dyDescent="0.25">
      <c r="A67" s="7">
        <f t="shared" si="2"/>
        <v>4.5</v>
      </c>
      <c r="B67" s="8">
        <f>(LN(A67/$B$12)+($B$15-$B$16+0.5*$B$14^2)*$B$13)/($B$14*SQRT($B$13))</f>
        <v>-2.68172967788886</v>
      </c>
      <c r="C67" s="8">
        <f>(LN(A67/$B$12)+($B$15-$B$16-0.5*$B$14^2)*$B$13)/($B$14*SQRT($B$13))</f>
        <v>-2.9645723903634793</v>
      </c>
      <c r="D67" s="7">
        <f>A67*EXP(-$B$16*$B$13)*NORMSDIST(B67)-$B$12*EXP(-$B$15*$B$13)*NORMSDIST(C67)</f>
        <v>1.3243929371223716E-3</v>
      </c>
      <c r="E67" s="7">
        <f t="shared" si="0"/>
        <v>0.50777062519298077</v>
      </c>
      <c r="F67" s="10">
        <f t="shared" si="1"/>
        <v>3.6621308790893512E-3</v>
      </c>
      <c r="G67" s="9">
        <f>$B$14*SQRT($B$13)/SQRT(2*PI())</f>
        <v>0.11283791670955129</v>
      </c>
    </row>
    <row r="68" spans="1:7" x14ac:dyDescent="0.25">
      <c r="A68" s="7">
        <f t="shared" si="2"/>
        <v>4.5999999999999996</v>
      </c>
      <c r="B68" s="8">
        <f>(LN(A68/$B$12)+($B$15-$B$16+0.5*$B$14^2)*$B$13)/($B$14*SQRT($B$13))</f>
        <v>-2.6040225079692974</v>
      </c>
      <c r="C68" s="8">
        <f>(LN(A68/$B$12)+($B$15-$B$16-0.5*$B$14^2)*$B$13)/($B$14*SQRT($B$13))</f>
        <v>-2.8868652204439162</v>
      </c>
      <c r="D68" s="7">
        <f>A68*EXP(-$B$16*$B$13)*NORMSDIST(B68)-$B$12*EXP(-$B$15*$B$13)*NORMSDIST(C68)</f>
        <v>1.7363988567353564E-3</v>
      </c>
      <c r="E68" s="7">
        <f t="shared" si="0"/>
        <v>0.51905441686393583</v>
      </c>
      <c r="F68" s="10">
        <f t="shared" si="1"/>
        <v>4.6068352887184919E-3</v>
      </c>
      <c r="G68" s="9">
        <f>$B$14*SQRT($B$13)/SQRT(2*PI())</f>
        <v>0.11283791670955129</v>
      </c>
    </row>
    <row r="69" spans="1:7" x14ac:dyDescent="0.25">
      <c r="A69" s="7">
        <f t="shared" si="2"/>
        <v>4.6999999999999993</v>
      </c>
      <c r="B69" s="8">
        <f>(LN(A69/$B$12)+($B$15-$B$16+0.5*$B$14^2)*$B$13)/($B$14*SQRT($B$13))</f>
        <v>-2.5279865902226333</v>
      </c>
      <c r="C69" s="8">
        <f>(LN(A69/$B$12)+($B$15-$B$16-0.5*$B$14^2)*$B$13)/($B$14*SQRT($B$13))</f>
        <v>-2.8108293026972526</v>
      </c>
      <c r="D69" s="7">
        <f>A69*EXP(-$B$16*$B$13)*NORMSDIST(B69)-$B$12*EXP(-$B$15*$B$13)*NORMSDIST(C69)</f>
        <v>2.2519054205756873E-3</v>
      </c>
      <c r="E69" s="7">
        <f t="shared" si="0"/>
        <v>0.530338208534891</v>
      </c>
      <c r="F69" s="10">
        <f t="shared" si="1"/>
        <v>5.7359366760891357E-3</v>
      </c>
      <c r="G69" s="9">
        <f>$B$14*SQRT($B$13)/SQRT(2*PI())</f>
        <v>0.11283791670955129</v>
      </c>
    </row>
    <row r="70" spans="1:7" x14ac:dyDescent="0.25">
      <c r="A70" s="7">
        <f t="shared" si="2"/>
        <v>4.7999999999999989</v>
      </c>
      <c r="B70" s="8">
        <f>(LN(A70/$B$12)+($B$15-$B$16+0.5*$B$14^2)*$B$13)/($B$14*SQRT($B$13))</f>
        <v>-2.4535515481682211</v>
      </c>
      <c r="C70" s="8">
        <f>(LN(A70/$B$12)+($B$15-$B$16-0.5*$B$14^2)*$B$13)/($B$14*SQRT($B$13))</f>
        <v>-2.7363942606428404</v>
      </c>
      <c r="D70" s="7">
        <f>A70*EXP(-$B$16*$B$13)*NORMSDIST(B70)-$B$12*EXP(-$B$15*$B$13)*NORMSDIST(C70)</f>
        <v>2.8905061519843393E-3</v>
      </c>
      <c r="E70" s="7">
        <f t="shared" si="0"/>
        <v>0.54162200020584605</v>
      </c>
      <c r="F70" s="10">
        <f t="shared" si="1"/>
        <v>7.0726631931525537E-3</v>
      </c>
      <c r="G70" s="9">
        <f>$B$14*SQRT($B$13)/SQRT(2*PI())</f>
        <v>0.11283791670955129</v>
      </c>
    </row>
    <row r="71" spans="1:7" x14ac:dyDescent="0.25">
      <c r="A71" s="7">
        <f t="shared" si="2"/>
        <v>4.8999999999999986</v>
      </c>
      <c r="B71" s="8">
        <f>(LN(A71/$B$12)+($B$15-$B$16+0.5*$B$14^2)*$B$13)/($B$14*SQRT($B$13))</f>
        <v>-2.3806513591467842</v>
      </c>
      <c r="C71" s="8">
        <f>(LN(A71/$B$12)+($B$15-$B$16-0.5*$B$14^2)*$B$13)/($B$14*SQRT($B$13))</f>
        <v>-2.6634940716214035</v>
      </c>
      <c r="D71" s="7">
        <f>A71*EXP(-$B$16*$B$13)*NORMSDIST(B71)-$B$12*EXP(-$B$15*$B$13)*NORMSDIST(C71)</f>
        <v>3.6741588092800287E-3</v>
      </c>
      <c r="E71" s="7">
        <f t="shared" si="0"/>
        <v>0.55290579187680111</v>
      </c>
      <c r="F71" s="10">
        <f t="shared" si="1"/>
        <v>8.6410298124148782E-3</v>
      </c>
      <c r="G71" s="9">
        <f>$B$14*SQRT($B$13)/SQRT(2*PI())</f>
        <v>0.11283791670955129</v>
      </c>
    </row>
    <row r="72" spans="1:7" x14ac:dyDescent="0.25">
      <c r="A72" s="7">
        <f t="shared" si="2"/>
        <v>4.9999999999999982</v>
      </c>
      <c r="B72" s="8">
        <f>(LN(A72/$B$12)+($B$15-$B$16+0.5*$B$14^2)*$B$13)/($B$14*SQRT($B$13))</f>
        <v>-2.3092240024340591</v>
      </c>
      <c r="C72" s="8">
        <f>(LN(A72/$B$12)+($B$15-$B$16-0.5*$B$14^2)*$B$13)/($B$14*SQRT($B$13))</f>
        <v>-2.592066714908678</v>
      </c>
      <c r="D72" s="7">
        <f>A72*EXP(-$B$16*$B$13)*NORMSDIST(B72)-$B$12*EXP(-$B$15*$B$13)*NORMSDIST(C72)</f>
        <v>4.6272511980774006E-3</v>
      </c>
      <c r="E72" s="7">
        <f t="shared" si="0"/>
        <v>0.56418958354775617</v>
      </c>
      <c r="F72" s="10">
        <f t="shared" si="1"/>
        <v>1.0465577152806682E-2</v>
      </c>
      <c r="G72" s="9">
        <f>$B$14*SQRT($B$13)/SQRT(2*PI())</f>
        <v>0.11283791670955129</v>
      </c>
    </row>
    <row r="73" spans="1:7" x14ac:dyDescent="0.25">
      <c r="A73" s="7">
        <f t="shared" si="2"/>
        <v>5.0999999999999979</v>
      </c>
      <c r="B73" s="8">
        <f>(LN(A73/$B$12)+($B$15-$B$16+0.5*$B$14^2)*$B$13)/($B$14*SQRT($B$13))</f>
        <v>-2.2392111422018668</v>
      </c>
      <c r="C73" s="8">
        <f>(LN(A73/$B$12)+($B$15-$B$16-0.5*$B$14^2)*$B$13)/($B$14*SQRT($B$13))</f>
        <v>-2.5220538546764861</v>
      </c>
      <c r="D73" s="7">
        <f>A73*EXP(-$B$16*$B$13)*NORMSDIST(B73)-$B$12*EXP(-$B$15*$B$13)*NORMSDIST(C73)</f>
        <v>5.7766398310742512E-3</v>
      </c>
      <c r="E73" s="7">
        <f t="shared" si="0"/>
        <v>0.57547337521871134</v>
      </c>
      <c r="F73" s="10">
        <f t="shared" si="1"/>
        <v>1.2571090604204853E-2</v>
      </c>
      <c r="G73" s="9">
        <f>$B$14*SQRT($B$13)/SQRT(2*PI())</f>
        <v>0.11283791670955129</v>
      </c>
    </row>
    <row r="74" spans="1:7" x14ac:dyDescent="0.25">
      <c r="A74" s="7">
        <f t="shared" si="2"/>
        <v>5.1999999999999975</v>
      </c>
      <c r="B74" s="8">
        <f>(LN(A74/$B$12)+($B$15-$B$16+0.5*$B$14^2)*$B$13)/($B$14*SQRT($B$13))</f>
        <v>-2.1705578412657713</v>
      </c>
      <c r="C74" s="8">
        <f>(LN(A74/$B$12)+($B$15-$B$16-0.5*$B$14^2)*$B$13)/($B$14*SQRT($B$13))</f>
        <v>-2.4534005537403902</v>
      </c>
      <c r="D74" s="7">
        <f>A74*EXP(-$B$16*$B$13)*NORMSDIST(B74)-$B$12*EXP(-$B$15*$B$13)*NORMSDIST(C74)</f>
        <v>7.1516597713653374E-3</v>
      </c>
      <c r="E74" s="7">
        <f t="shared" si="0"/>
        <v>0.58675716688966639</v>
      </c>
      <c r="F74" s="10">
        <f t="shared" si="1"/>
        <v>1.4982305925861941E-2</v>
      </c>
      <c r="G74" s="9">
        <f>$B$14*SQRT($B$13)/SQRT(2*PI())</f>
        <v>0.11283791670955129</v>
      </c>
    </row>
    <row r="75" spans="1:7" x14ac:dyDescent="0.25">
      <c r="A75" s="7">
        <f t="shared" si="2"/>
        <v>5.2999999999999972</v>
      </c>
      <c r="B75" s="8">
        <f>(LN(A75/$B$12)+($B$15-$B$16+0.5*$B$14^2)*$B$13)/($B$14*SQRT($B$13))</f>
        <v>-2.1032123021000637</v>
      </c>
      <c r="C75" s="8">
        <f>(LN(A75/$B$12)+($B$15-$B$16-0.5*$B$14^2)*$B$13)/($B$14*SQRT($B$13))</f>
        <v>-2.3860550145746831</v>
      </c>
      <c r="D75" s="7">
        <f>A75*EXP(-$B$16*$B$13)*NORMSDIST(B75)-$B$12*EXP(-$B$15*$B$13)*NORMSDIST(C75)</f>
        <v>8.7841046245881738E-3</v>
      </c>
      <c r="E75" s="7">
        <f t="shared" si="0"/>
        <v>0.59804095856062134</v>
      </c>
      <c r="F75" s="10">
        <f t="shared" si="1"/>
        <v>1.7723607691804432E-2</v>
      </c>
      <c r="G75" s="9">
        <f>$B$14*SQRT($B$13)/SQRT(2*PI())</f>
        <v>0.11283791670955129</v>
      </c>
    </row>
    <row r="76" spans="1:7" x14ac:dyDescent="0.25">
      <c r="A76" s="7">
        <f t="shared" si="2"/>
        <v>5.3999999999999968</v>
      </c>
      <c r="B76" s="8">
        <f>(LN(A76/$B$12)+($B$15-$B$16+0.5*$B$14^2)*$B$13)/($B$14*SQRT($B$13))</f>
        <v>-2.037125632061394</v>
      </c>
      <c r="C76" s="8">
        <f>(LN(A76/$B$12)+($B$15-$B$16-0.5*$B$14^2)*$B$13)/($B$14*SQRT($B$13))</f>
        <v>-2.3199683445360133</v>
      </c>
      <c r="D76" s="7">
        <f>A76*EXP(-$B$16*$B$13)*NORMSDIST(B76)-$B$12*EXP(-$B$15*$B$13)*NORMSDIST(C76)</f>
        <v>1.0708176283489398E-2</v>
      </c>
      <c r="E76" s="7">
        <f t="shared" si="0"/>
        <v>0.60932475023157651</v>
      </c>
      <c r="F76" s="10">
        <f t="shared" si="1"/>
        <v>2.0818726941946395E-2</v>
      </c>
      <c r="G76" s="9">
        <f>$B$14*SQRT($B$13)/SQRT(2*PI())</f>
        <v>0.11283791670955129</v>
      </c>
    </row>
    <row r="77" spans="1:7" x14ac:dyDescent="0.25">
      <c r="A77" s="7">
        <f t="shared" si="2"/>
        <v>5.4999999999999964</v>
      </c>
      <c r="B77" s="8">
        <f>(LN(A77/$B$12)+($B$15-$B$16+0.5*$B$14^2)*$B$13)/($B$14*SQRT($B$13))</f>
        <v>-1.9722516301553243</v>
      </c>
      <c r="C77" s="8">
        <f>(LN(A77/$B$12)+($B$15-$B$16-0.5*$B$14^2)*$B$13)/($B$14*SQRT($B$13))</f>
        <v>-2.2550943426299437</v>
      </c>
      <c r="D77" s="7">
        <f>A77*EXP(-$B$16*$B$13)*NORMSDIST(B77)-$B$12*EXP(-$B$15*$B$13)*NORMSDIST(C77)</f>
        <v>1.2960404655524824E-2</v>
      </c>
      <c r="E77" s="7">
        <f t="shared" si="0"/>
        <v>0.62060854190253179</v>
      </c>
      <c r="F77" s="10">
        <f t="shared" si="1"/>
        <v>2.4290444190229327E-2</v>
      </c>
      <c r="G77" s="9">
        <f>$B$14*SQRT($B$13)/SQRT(2*PI())</f>
        <v>0.11283791670955129</v>
      </c>
    </row>
    <row r="78" spans="1:7" x14ac:dyDescent="0.25">
      <c r="A78" s="7">
        <f t="shared" si="2"/>
        <v>5.5999999999999961</v>
      </c>
      <c r="B78" s="8">
        <f>(LN(A78/$B$12)+($B$15-$B$16+0.5*$B$14^2)*$B$13)/($B$14*SQRT($B$13))</f>
        <v>-1.9085465930163694</v>
      </c>
      <c r="C78" s="8">
        <f>(LN(A78/$B$12)+($B$15-$B$16-0.5*$B$14^2)*$B$13)/($B$14*SQRT($B$13))</f>
        <v>-2.1913893054909885</v>
      </c>
      <c r="D78" s="7">
        <f>A78*EXP(-$B$16*$B$13)*NORMSDIST(B78)-$B$12*EXP(-$B$15*$B$13)*NORMSDIST(C78)</f>
        <v>1.5579538201723947E-2</v>
      </c>
      <c r="E78" s="7">
        <f t="shared" si="0"/>
        <v>0.63189233357348673</v>
      </c>
      <c r="F78" s="10">
        <f t="shared" si="1"/>
        <v>2.8160303565212815E-2</v>
      </c>
      <c r="G78" s="9">
        <f>$B$14*SQRT($B$13)/SQRT(2*PI())</f>
        <v>0.11283791670955129</v>
      </c>
    </row>
    <row r="79" spans="1:7" x14ac:dyDescent="0.25">
      <c r="A79" s="7">
        <f t="shared" si="2"/>
        <v>5.6999999999999957</v>
      </c>
      <c r="B79" s="8">
        <f>(LN(A79/$B$12)+($B$15-$B$16+0.5*$B$14^2)*$B$13)/($B$14*SQRT($B$13))</f>
        <v>-1.8459691380607668</v>
      </c>
      <c r="C79" s="8">
        <f>(LN(A79/$B$12)+($B$15-$B$16-0.5*$B$14^2)*$B$13)/($B$14*SQRT($B$13))</f>
        <v>-2.1288118505353859</v>
      </c>
      <c r="D79" s="7">
        <f>A79*EXP(-$B$16*$B$13)*NORMSDIST(B79)-$B$12*EXP(-$B$15*$B$13)*NORMSDIST(C79)</f>
        <v>1.8606406667847353E-2</v>
      </c>
      <c r="E79" s="7">
        <f t="shared" si="0"/>
        <v>0.64317612524444179</v>
      </c>
      <c r="F79" s="10">
        <f t="shared" si="1"/>
        <v>3.2448343342627382E-2</v>
      </c>
      <c r="G79" s="9">
        <f>$B$14*SQRT($B$13)/SQRT(2*PI())</f>
        <v>0.11283791670955129</v>
      </c>
    </row>
    <row r="80" spans="1:7" x14ac:dyDescent="0.25">
      <c r="A80" s="7">
        <f t="shared" si="2"/>
        <v>5.7999999999999954</v>
      </c>
      <c r="B80" s="8">
        <f>(LN(A80/$B$12)+($B$15-$B$16+0.5*$B$14^2)*$B$13)/($B$14*SQRT($B$13))</f>
        <v>-1.7844800420196951</v>
      </c>
      <c r="C80" s="8">
        <f>(LN(A80/$B$12)+($B$15-$B$16-0.5*$B$14^2)*$B$13)/($B$14*SQRT($B$13))</f>
        <v>-2.0673227544943145</v>
      </c>
      <c r="D80" s="7">
        <f>A80*EXP(-$B$16*$B$13)*NORMSDIST(B80)-$B$12*EXP(-$B$15*$B$13)*NORMSDIST(C80)</f>
        <v>2.2083757884313854E-2</v>
      </c>
      <c r="E80" s="7">
        <f t="shared" si="0"/>
        <v>0.65445991691539696</v>
      </c>
      <c r="F80" s="10">
        <f t="shared" si="1"/>
        <v>3.7172847503842782E-2</v>
      </c>
      <c r="G80" s="9">
        <f>$B$14*SQRT($B$13)/SQRT(2*PI())</f>
        <v>0.11283791670955129</v>
      </c>
    </row>
    <row r="81" spans="1:7" x14ac:dyDescent="0.25">
      <c r="A81" s="7">
        <f t="shared" si="2"/>
        <v>5.899999999999995</v>
      </c>
      <c r="B81" s="8">
        <f>(LN(A81/$B$12)+($B$15-$B$16+0.5*$B$14^2)*$B$13)/($B$14*SQRT($B$13))</f>
        <v>-1.7240420932751821</v>
      </c>
      <c r="C81" s="8">
        <f>(LN(A81/$B$12)+($B$15-$B$16-0.5*$B$14^2)*$B$13)/($B$14*SQRT($B$13))</f>
        <v>-2.0068848057498014</v>
      </c>
      <c r="D81" s="7">
        <f>A81*EXP(-$B$16*$B$13)*NORMSDIST(B81)-$B$12*EXP(-$B$15*$B$13)*NORMSDIST(C81)</f>
        <v>2.6056070940088327E-2</v>
      </c>
      <c r="E81" s="7">
        <f t="shared" si="0"/>
        <v>0.66574370858635201</v>
      </c>
      <c r="F81" s="10">
        <f t="shared" si="1"/>
        <v>4.2350122249764241E-2</v>
      </c>
      <c r="G81" s="9">
        <f>$B$14*SQRT($B$13)/SQRT(2*PI())</f>
        <v>0.11283791670955129</v>
      </c>
    </row>
    <row r="82" spans="1:7" x14ac:dyDescent="0.25">
      <c r="A82" s="7">
        <f t="shared" si="2"/>
        <v>5.9999999999999947</v>
      </c>
      <c r="B82" s="8">
        <f>(LN(A82/$B$12)+($B$15-$B$16+0.5*$B$14^2)*$B$13)/($B$14*SQRT($B$13))</f>
        <v>-1.6646199566065936</v>
      </c>
      <c r="C82" s="8">
        <f>(LN(A82/$B$12)+($B$15-$B$16-0.5*$B$14^2)*$B$13)/($B$14*SQRT($B$13))</f>
        <v>-1.9474626690812127</v>
      </c>
      <c r="D82" s="7">
        <f>A82*EXP(-$B$16*$B$13)*NORMSDIST(B82)-$B$12*EXP(-$B$15*$B$13)*NORMSDIST(C82)</f>
        <v>3.0569348391281725E-2</v>
      </c>
      <c r="E82" s="7">
        <f t="shared" si="0"/>
        <v>0.67702750025730718</v>
      </c>
      <c r="F82" s="10">
        <f t="shared" si="1"/>
        <v>4.7994300646151254E-2</v>
      </c>
      <c r="G82" s="9">
        <f>$B$14*SQRT($B$13)/SQRT(2*PI())</f>
        <v>0.11283791670955129</v>
      </c>
    </row>
    <row r="83" spans="1:7" x14ac:dyDescent="0.25">
      <c r="A83" s="7">
        <f t="shared" si="2"/>
        <v>6.0999999999999943</v>
      </c>
      <c r="B83" s="8">
        <f>(LN(A83/$B$12)+($B$15-$B$16+0.5*$B$14^2)*$B$13)/($B$14*SQRT($B$13))</f>
        <v>-1.6061800491166887</v>
      </c>
      <c r="C83" s="8">
        <f>(LN(A83/$B$12)+($B$15-$B$16-0.5*$B$14^2)*$B$13)/($B$14*SQRT($B$13))</f>
        <v>-1.8890227615913073</v>
      </c>
      <c r="D83" s="7">
        <f>A83*EXP(-$B$16*$B$13)*NORMSDIST(B83)-$B$12*EXP(-$B$15*$B$13)*NORMSDIST(C83)</f>
        <v>3.5670890444133796E-2</v>
      </c>
      <c r="E83" s="7">
        <f t="shared" si="0"/>
        <v>0.68831129192826213</v>
      </c>
      <c r="F83" s="10">
        <f t="shared" si="1"/>
        <v>5.4117177801554832E-2</v>
      </c>
      <c r="G83" s="9">
        <f>$B$14*SQRT($B$13)/SQRT(2*PI())</f>
        <v>0.11283791670955129</v>
      </c>
    </row>
    <row r="84" spans="1:7" x14ac:dyDescent="0.25">
      <c r="A84" s="7">
        <f t="shared" si="2"/>
        <v>6.199999999999994</v>
      </c>
      <c r="B84" s="8">
        <f>(LN(A84/$B$12)+($B$15-$B$16+0.5*$B$14^2)*$B$13)/($B$14*SQRT($B$13))</f>
        <v>-1.5486904262463819</v>
      </c>
      <c r="C84" s="8">
        <f>(LN(A84/$B$12)+($B$15-$B$16-0.5*$B$14^2)*$B$13)/($B$14*SQRT($B$13))</f>
        <v>-1.8315331387210012</v>
      </c>
      <c r="D84" s="7">
        <f>A84*EXP(-$B$16*$B$13)*NORMSDIST(B84)-$B$12*EXP(-$B$15*$B$13)*NORMSDIST(C84)</f>
        <v>4.1409054253511879E-2</v>
      </c>
      <c r="E84" s="7">
        <f t="shared" si="0"/>
        <v>0.69959508359921729</v>
      </c>
      <c r="F84" s="10">
        <f t="shared" si="1"/>
        <v>6.0728078207978875E-2</v>
      </c>
      <c r="G84" s="9">
        <f>$B$14*SQRT($B$13)/SQRT(2*PI())</f>
        <v>0.11283791670955129</v>
      </c>
    </row>
    <row r="85" spans="1:7" x14ac:dyDescent="0.25">
      <c r="A85" s="7">
        <f t="shared" si="2"/>
        <v>6.2999999999999936</v>
      </c>
      <c r="B85" s="8">
        <f>(LN(A85/$B$12)+($B$15-$B$16+0.5*$B$14^2)*$B$13)/($B$14*SQRT($B$13))</f>
        <v>-1.4921206769095428</v>
      </c>
      <c r="C85" s="8">
        <f>(LN(A85/$B$12)+($B$15-$B$16-0.5*$B$14^2)*$B$13)/($B$14*SQRT($B$13))</f>
        <v>-1.7749633893841614</v>
      </c>
      <c r="D85" s="7">
        <f>A85*EXP(-$B$16*$B$13)*NORMSDIST(B85)-$B$12*EXP(-$B$15*$B$13)*NORMSDIST(C85)</f>
        <v>4.7833001603452163E-2</v>
      </c>
      <c r="E85" s="7">
        <f t="shared" si="0"/>
        <v>0.71087887527017246</v>
      </c>
      <c r="F85" s="10">
        <f t="shared" si="1"/>
        <v>6.7833756128641412E-2</v>
      </c>
      <c r="G85" s="9">
        <f>$B$14*SQRT($B$13)/SQRT(2*PI())</f>
        <v>0.11283791670955129</v>
      </c>
    </row>
    <row r="86" spans="1:7" x14ac:dyDescent="0.25">
      <c r="A86" s="7">
        <f t="shared" si="2"/>
        <v>6.3999999999999932</v>
      </c>
      <c r="B86" s="8">
        <f>(LN(A86/$B$12)+($B$15-$B$16+0.5*$B$14^2)*$B$13)/($B$14*SQRT($B$13))</f>
        <v>-1.4364418268859542</v>
      </c>
      <c r="C86" s="8">
        <f>(LN(A86/$B$12)+($B$15-$B$16-0.5*$B$14^2)*$B$13)/($B$14*SQRT($B$13))</f>
        <v>-1.7192845393605736</v>
      </c>
      <c r="D86" s="7">
        <f>A86*EXP(-$B$16*$B$13)*NORMSDIST(B86)-$B$12*EXP(-$B$15*$B$13)*NORMSDIST(C86)</f>
        <v>5.4992438289219681E-2</v>
      </c>
      <c r="E86" s="7">
        <f t="shared" si="0"/>
        <v>0.72216266694112741</v>
      </c>
      <c r="F86" s="10">
        <f t="shared" si="1"/>
        <v>7.5438329214874783E-2</v>
      </c>
      <c r="G86" s="9">
        <f>$B$14*SQRT($B$13)/SQRT(2*PI())</f>
        <v>0.11283791670955129</v>
      </c>
    </row>
    <row r="87" spans="1:7" x14ac:dyDescent="0.25">
      <c r="A87" s="7">
        <f t="shared" si="2"/>
        <v>6.4999999999999929</v>
      </c>
      <c r="B87" s="8">
        <f>(LN(A87/$B$12)+($B$15-$B$16+0.5*$B$14^2)*$B$13)/($B$14*SQRT($B$13))</f>
        <v>-1.3816262497041438</v>
      </c>
      <c r="C87" s="8">
        <f>(LN(A87/$B$12)+($B$15-$B$16-0.5*$B$14^2)*$B$13)/($B$14*SQRT($B$13))</f>
        <v>-1.6644689621787627</v>
      </c>
      <c r="D87" s="7">
        <f>A87*EXP(-$B$16*$B$13)*NORMSDIST(B87)-$B$12*EXP(-$B$15*$B$13)*NORMSDIST(C87)</f>
        <v>6.2937348505729185E-2</v>
      </c>
      <c r="E87" s="7">
        <f t="shared" si="0"/>
        <v>0.73344645861208257</v>
      </c>
      <c r="F87" s="10">
        <f t="shared" si="1"/>
        <v>8.3543244889531201E-2</v>
      </c>
      <c r="G87" s="9">
        <f>$B$14*SQRT($B$13)/SQRT(2*PI())</f>
        <v>0.11283791670955129</v>
      </c>
    </row>
    <row r="88" spans="1:7" x14ac:dyDescent="0.25">
      <c r="A88" s="7">
        <f t="shared" si="2"/>
        <v>6.5999999999999925</v>
      </c>
      <c r="B88" s="8">
        <f>(LN(A88/$B$12)+($B$15-$B$16+0.5*$B$14^2)*$B$13)/($B$14*SQRT($B$13))</f>
        <v>-1.3276475843278581</v>
      </c>
      <c r="C88" s="8">
        <f>(LN(A88/$B$12)+($B$15-$B$16-0.5*$B$14^2)*$B$13)/($B$14*SQRT($B$13))</f>
        <v>-1.6104902968024772</v>
      </c>
      <c r="D88" s="7">
        <f>A88*EXP(-$B$16*$B$13)*NORMSDIST(B88)-$B$12*EXP(-$B$15*$B$13)*NORMSDIST(C88)</f>
        <v>7.1717727471567128E-2</v>
      </c>
      <c r="E88" s="7">
        <f t="shared" ref="E88:E151" si="3">A88*$B$14*SQRT($B$13)/SQRT(2*PI())</f>
        <v>0.74473025028303763</v>
      </c>
      <c r="F88" s="10">
        <f t="shared" ref="F88:F151" si="4">NORMSDIST(B88)</f>
        <v>9.214727845791211E-2</v>
      </c>
      <c r="G88" s="9">
        <f>$B$14*SQRT($B$13)/SQRT(2*PI())</f>
        <v>0.11283791670955129</v>
      </c>
    </row>
    <row r="89" spans="1:7" x14ac:dyDescent="0.25">
      <c r="A89" s="7">
        <f t="shared" ref="A89:A152" si="5">A88+$B$21</f>
        <v>6.6999999999999922</v>
      </c>
      <c r="B89" s="8">
        <f>(LN(A89/$B$12)+($B$15-$B$16+0.5*$B$14^2)*$B$13)/($B$14*SQRT($B$13))</f>
        <v>-1.2744806590322666</v>
      </c>
      <c r="C89" s="8">
        <f>(LN(A89/$B$12)+($B$15-$B$16-0.5*$B$14^2)*$B$13)/($B$14*SQRT($B$13))</f>
        <v>-1.5573233715068857</v>
      </c>
      <c r="D89" s="7">
        <f>A89*EXP(-$B$16*$B$13)*NORMSDIST(B89)-$B$12*EXP(-$B$15*$B$13)*NORMSDIST(C89)</f>
        <v>8.1383315388185551E-2</v>
      </c>
      <c r="E89" s="7">
        <f t="shared" si="3"/>
        <v>0.75601404195399269</v>
      </c>
      <c r="F89" s="10">
        <f t="shared" si="4"/>
        <v>0.10124656140634096</v>
      </c>
      <c r="G89" s="9">
        <f>$B$14*SQRT($B$13)/SQRT(2*PI())</f>
        <v>0.11283791670955129</v>
      </c>
    </row>
    <row r="90" spans="1:7" x14ac:dyDescent="0.25">
      <c r="A90" s="7">
        <f t="shared" si="5"/>
        <v>6.7999999999999918</v>
      </c>
      <c r="B90" s="8">
        <f>(LN(A90/$B$12)+($B$15-$B$16+0.5*$B$14^2)*$B$13)/($B$14*SQRT($B$13))</f>
        <v>-1.2221014209196004</v>
      </c>
      <c r="C90" s="8">
        <f>(LN(A90/$B$12)+($B$15-$B$16-0.5*$B$14^2)*$B$13)/($B$14*SQRT($B$13))</f>
        <v>-1.5049441333942191</v>
      </c>
      <c r="D90" s="7">
        <f>A90*EXP(-$B$16*$B$13)*NORMSDIST(B90)-$B$12*EXP(-$B$15*$B$13)*NORMSDIST(C90)</f>
        <v>9.1983335658166188E-2</v>
      </c>
      <c r="E90" s="7">
        <f t="shared" si="3"/>
        <v>0.76729783362494786</v>
      </c>
      <c r="F90" s="10">
        <f t="shared" si="4"/>
        <v>0.11083463792708859</v>
      </c>
      <c r="G90" s="9">
        <f>$B$14*SQRT($B$13)/SQRT(2*PI())</f>
        <v>0.11283791670955129</v>
      </c>
    </row>
    <row r="91" spans="1:7" x14ac:dyDescent="0.25">
      <c r="A91" s="7">
        <f t="shared" si="5"/>
        <v>6.8999999999999915</v>
      </c>
      <c r="B91" s="8">
        <f>(LN(A91/$B$12)+($B$15-$B$16+0.5*$B$14^2)*$B$13)/($B$14*SQRT($B$13))</f>
        <v>-1.1704868705802036</v>
      </c>
      <c r="C91" s="8">
        <f>(LN(A91/$B$12)+($B$15-$B$16-0.5*$B$14^2)*$B$13)/($B$14*SQRT($B$13))</f>
        <v>-1.4533295830548225</v>
      </c>
      <c r="D91" s="7">
        <f>A91*EXP(-$B$16*$B$13)*NORMSDIST(B91)-$B$12*EXP(-$B$15*$B$13)*NORMSDIST(C91)</f>
        <v>0.10356624007258497</v>
      </c>
      <c r="E91" s="7">
        <f t="shared" si="3"/>
        <v>0.77858162529590291</v>
      </c>
      <c r="F91" s="10">
        <f t="shared" si="4"/>
        <v>0.12090254736760188</v>
      </c>
      <c r="G91" s="9">
        <f>$B$14*SQRT($B$13)/SQRT(2*PI())</f>
        <v>0.11283791670955129</v>
      </c>
    </row>
    <row r="92" spans="1:7" x14ac:dyDescent="0.25">
      <c r="A92" s="7">
        <f t="shared" si="5"/>
        <v>6.9999999999999911</v>
      </c>
      <c r="B92" s="8">
        <f>(LN(A92/$B$12)+($B$15-$B$16+0.5*$B$14^2)*$B$13)/($B$14*SQRT($B$13))</f>
        <v>-1.1196150014547419</v>
      </c>
      <c r="C92" s="8">
        <f>(LN(A92/$B$12)+($B$15-$B$16-0.5*$B$14^2)*$B$13)/($B$14*SQRT($B$13))</f>
        <v>-1.4024577139293606</v>
      </c>
      <c r="D92" s="7">
        <f>A92*EXP(-$B$16*$B$13)*NORMSDIST(B92)-$B$12*EXP(-$B$15*$B$13)*NORMSDIST(C92)</f>
        <v>0.11617946343357877</v>
      </c>
      <c r="E92" s="7">
        <f t="shared" si="3"/>
        <v>0.78986541696685808</v>
      </c>
      <c r="F92" s="10">
        <f t="shared" si="4"/>
        <v>0.1314389300406778</v>
      </c>
      <c r="G92" s="9">
        <f>$B$14*SQRT($B$13)/SQRT(2*PI())</f>
        <v>0.11283791670955129</v>
      </c>
    </row>
    <row r="93" spans="1:7" x14ac:dyDescent="0.25">
      <c r="A93" s="7">
        <f t="shared" si="5"/>
        <v>7.0999999999999908</v>
      </c>
      <c r="B93" s="8">
        <f>(LN(A93/$B$12)+($B$15-$B$16+0.5*$B$14^2)*$B$13)/($B$14*SQRT($B$13))</f>
        <v>-1.0694647434973996</v>
      </c>
      <c r="C93" s="8">
        <f>(LN(A93/$B$12)+($B$15-$B$16-0.5*$B$14^2)*$B$13)/($B$14*SQRT($B$13))</f>
        <v>-1.3523074559720187</v>
      </c>
      <c r="D93" s="7">
        <f>A93*EXP(-$B$16*$B$13)*NORMSDIST(B93)-$B$12*EXP(-$B$15*$B$13)*NORMSDIST(C93)</f>
        <v>0.12986918981206241</v>
      </c>
      <c r="E93" s="7">
        <f t="shared" si="3"/>
        <v>0.80114920863781303</v>
      </c>
      <c r="F93" s="10">
        <f t="shared" si="4"/>
        <v>0.14243015364717426</v>
      </c>
      <c r="G93" s="9">
        <f>$B$14*SQRT($B$13)/SQRT(2*PI())</f>
        <v>0.11283791670955129</v>
      </c>
    </row>
    <row r="94" spans="1:7" x14ac:dyDescent="0.25">
      <c r="A94" s="7">
        <f t="shared" si="5"/>
        <v>7.1999999999999904</v>
      </c>
      <c r="B94" s="8">
        <f>(LN(A94/$B$12)+($B$15-$B$16+0.5*$B$14^2)*$B$13)/($B$14*SQRT($B$13))</f>
        <v>-1.0200159107791271</v>
      </c>
      <c r="C94" s="8">
        <f>(LN(A94/$B$12)+($B$15-$B$16-0.5*$B$14^2)*$B$13)/($B$14*SQRT($B$13))</f>
        <v>-1.302858623253746</v>
      </c>
      <c r="D94" s="7">
        <f>A94*EXP(-$B$16*$B$13)*NORMSDIST(B94)-$B$12*EXP(-$B$15*$B$13)*NORMSDIST(C94)</f>
        <v>0.14468013235936139</v>
      </c>
      <c r="E94" s="7">
        <f t="shared" si="3"/>
        <v>0.81243300030876819</v>
      </c>
      <c r="F94" s="10">
        <f t="shared" si="4"/>
        <v>0.15386045744923793</v>
      </c>
      <c r="G94" s="9">
        <f>$B$14*SQRT($B$13)/SQRT(2*PI())</f>
        <v>0.11283791670955129</v>
      </c>
    </row>
    <row r="95" spans="1:7" x14ac:dyDescent="0.25">
      <c r="A95" s="7">
        <f t="shared" si="5"/>
        <v>7.2999999999999901</v>
      </c>
      <c r="B95" s="8">
        <f>(LN(A95/$B$12)+($B$15-$B$16+0.5*$B$14^2)*$B$13)/($B$14*SQRT($B$13))</f>
        <v>-0.97124915270480161</v>
      </c>
      <c r="C95" s="8">
        <f>(LN(A95/$B$12)+($B$15-$B$16-0.5*$B$14^2)*$B$13)/($B$14*SQRT($B$13))</f>
        <v>-1.2540918651794208</v>
      </c>
      <c r="D95" s="7">
        <f>A95*EXP(-$B$16*$B$13)*NORMSDIST(B95)-$B$12*EXP(-$B$15*$B$13)*NORMSDIST(C95)</f>
        <v>0.16065532830250073</v>
      </c>
      <c r="E95" s="7">
        <f t="shared" si="3"/>
        <v>0.82371679197972336</v>
      </c>
      <c r="F95" s="10">
        <f t="shared" si="4"/>
        <v>0.16571211128392779</v>
      </c>
      <c r="G95" s="9">
        <f>$B$14*SQRT($B$13)/SQRT(2*PI())</f>
        <v>0.11283791670955129</v>
      </c>
    </row>
    <row r="96" spans="1:7" x14ac:dyDescent="0.25">
      <c r="A96" s="7">
        <f t="shared" si="5"/>
        <v>7.3999999999999897</v>
      </c>
      <c r="B96" s="8">
        <f>(LN(A96/$B$12)+($B$15-$B$16+0.5*$B$14^2)*$B$13)/($B$14*SQRT($B$13))</f>
        <v>-0.92314590854927303</v>
      </c>
      <c r="C96" s="8">
        <f>(LN(A96/$B$12)+($B$15-$B$16-0.5*$B$14^2)*$B$13)/($B$14*SQRT($B$13))</f>
        <v>-1.2059886210238919</v>
      </c>
      <c r="D96" s="7">
        <f>A96*EXP(-$B$16*$B$13)*NORMSDIST(B96)-$B$12*EXP(-$B$15*$B$13)*NORMSDIST(C96)</f>
        <v>0.17783595046185807</v>
      </c>
      <c r="E96" s="7">
        <f t="shared" si="3"/>
        <v>0.83500058365067842</v>
      </c>
      <c r="F96" s="10">
        <f t="shared" si="4"/>
        <v>0.17796558651766883</v>
      </c>
      <c r="G96" s="9">
        <f>$B$14*SQRT($B$13)/SQRT(2*PI())</f>
        <v>0.11283791670955129</v>
      </c>
    </row>
    <row r="97" spans="1:7" x14ac:dyDescent="0.25">
      <c r="A97" s="7">
        <f t="shared" si="5"/>
        <v>7.4999999999999893</v>
      </c>
      <c r="B97" s="8">
        <f>(LN(A97/$B$12)+($B$15-$B$16+0.5*$B$14^2)*$B$13)/($B$14*SQRT($B$13))</f>
        <v>-0.87568836504496539</v>
      </c>
      <c r="C97" s="8">
        <f>(LN(A97/$B$12)+($B$15-$B$16-0.5*$B$14^2)*$B$13)/($B$14*SQRT($B$13))</f>
        <v>-1.1585310775195843</v>
      </c>
      <c r="D97" s="7">
        <f>A97*EXP(-$B$16*$B$13)*NORMSDIST(B97)-$B$12*EXP(-$B$15*$B$13)*NORMSDIST(C97)</f>
        <v>0.19626113634270692</v>
      </c>
      <c r="E97" s="7">
        <f t="shared" si="3"/>
        <v>0.84628437532163336</v>
      </c>
      <c r="F97" s="10">
        <f t="shared" si="4"/>
        <v>0.19059973610390751</v>
      </c>
      <c r="G97" s="9">
        <f>$B$14*SQRT($B$13)/SQRT(2*PI())</f>
        <v>0.11283791670955129</v>
      </c>
    </row>
    <row r="98" spans="1:7" x14ac:dyDescent="0.25">
      <c r="A98" s="7">
        <f t="shared" si="5"/>
        <v>7.599999999999989</v>
      </c>
      <c r="B98" s="8">
        <f>(LN(A98/$B$12)+($B$15-$B$16+0.5*$B$14^2)*$B$13)/($B$14*SQRT($B$13))</f>
        <v>-0.82885941677850006</v>
      </c>
      <c r="C98" s="8">
        <f>(LN(A98/$B$12)+($B$15-$B$16-0.5*$B$14^2)*$B$13)/($B$14*SQRT($B$13))</f>
        <v>-1.1117021292531191</v>
      </c>
      <c r="D98" s="7">
        <f>A98*EXP(-$B$16*$B$13)*NORMSDIST(B98)-$B$12*EXP(-$B$15*$B$13)*NORMSDIST(C98)</f>
        <v>0.21596783557329635</v>
      </c>
      <c r="E98" s="7">
        <f t="shared" si="3"/>
        <v>0.85756816699258842</v>
      </c>
      <c r="F98" s="10">
        <f t="shared" si="4"/>
        <v>0.20359198101211182</v>
      </c>
      <c r="G98" s="9">
        <f>$B$14*SQRT($B$13)/SQRT(2*PI())</f>
        <v>0.11283791670955129</v>
      </c>
    </row>
    <row r="99" spans="1:7" x14ac:dyDescent="0.25">
      <c r="A99" s="7">
        <f t="shared" si="5"/>
        <v>7.6999999999999886</v>
      </c>
      <c r="B99" s="8">
        <f>(LN(A99/$B$12)+($B$15-$B$16+0.5*$B$14^2)*$B$13)/($B$14*SQRT($B$13))</f>
        <v>-0.78264262917600591</v>
      </c>
      <c r="C99" s="8">
        <f>(LN(A99/$B$12)+($B$15-$B$16-0.5*$B$14^2)*$B$13)/($B$14*SQRT($B$13))</f>
        <v>-1.0654853416506249</v>
      </c>
      <c r="D99" s="7">
        <f>A99*EXP(-$B$16*$B$13)*NORMSDIST(B99)-$B$12*EXP(-$B$15*$B$13)*NORMSDIST(C99)</f>
        <v>0.23699067619583425</v>
      </c>
      <c r="E99" s="7">
        <f t="shared" si="3"/>
        <v>0.86885195866354359</v>
      </c>
      <c r="F99" s="10">
        <f t="shared" si="4"/>
        <v>0.21691850043835012</v>
      </c>
      <c r="G99" s="9">
        <f>$B$14*SQRT($B$13)/SQRT(2*PI())</f>
        <v>0.11283791670955129</v>
      </c>
    </row>
    <row r="100" spans="1:7" x14ac:dyDescent="0.25">
      <c r="A100" s="7">
        <f t="shared" si="5"/>
        <v>7.7999999999999883</v>
      </c>
      <c r="B100" s="8">
        <f>(LN(A100/$B$12)+($B$15-$B$16+0.5*$B$14^2)*$B$13)/($B$14*SQRT($B$13))</f>
        <v>-0.7370222038766775</v>
      </c>
      <c r="C100" s="8">
        <f>(LN(A100/$B$12)+($B$15-$B$16-0.5*$B$14^2)*$B$13)/($B$14*SQRT($B$13))</f>
        <v>-1.0198649163512963</v>
      </c>
      <c r="D100" s="7">
        <f>A100*EXP(-$B$16*$B$13)*NORMSDIST(B100)-$B$12*EXP(-$B$15*$B$13)*NORMSDIST(C100)</f>
        <v>0.25936185006604195</v>
      </c>
      <c r="E100" s="7">
        <f t="shared" si="3"/>
        <v>0.88013575033449876</v>
      </c>
      <c r="F100" s="10">
        <f t="shared" si="4"/>
        <v>0.23055442337879575</v>
      </c>
      <c r="G100" s="9">
        <f>$B$14*SQRT($B$13)/SQRT(2*PI())</f>
        <v>0.11283791670955129</v>
      </c>
    </row>
    <row r="101" spans="1:7" x14ac:dyDescent="0.25">
      <c r="A101" s="7">
        <f t="shared" si="5"/>
        <v>7.8999999999999879</v>
      </c>
      <c r="B101" s="8">
        <f>(LN(A101/$B$12)+($B$15-$B$16+0.5*$B$14^2)*$B$13)/($B$14*SQRT($B$13))</f>
        <v>-0.69198294631202339</v>
      </c>
      <c r="C101" s="8">
        <f>(LN(A101/$B$12)+($B$15-$B$16-0.5*$B$14^2)*$B$13)/($B$14*SQRT($B$13))</f>
        <v>-0.9748256587866424</v>
      </c>
      <c r="D101" s="7">
        <f>A101*EXP(-$B$16*$B$13)*NORMSDIST(B101)-$B$12*EXP(-$B$15*$B$13)*NORMSDIST(C101)</f>
        <v>0.2831110173846374</v>
      </c>
      <c r="E101" s="7">
        <f t="shared" si="3"/>
        <v>0.8914195420054537</v>
      </c>
      <c r="F101" s="10">
        <f t="shared" si="4"/>
        <v>0.24447401934071328</v>
      </c>
      <c r="G101" s="9">
        <f>$B$14*SQRT($B$13)/SQRT(2*PI())</f>
        <v>0.11283791670955129</v>
      </c>
    </row>
    <row r="102" spans="1:7" x14ac:dyDescent="0.25">
      <c r="A102" s="7">
        <f t="shared" si="5"/>
        <v>7.9999999999999876</v>
      </c>
      <c r="B102" s="8">
        <f>(LN(A102/$B$12)+($B$15-$B$16+0.5*$B$14^2)*$B$13)/($B$14*SQRT($B$13))</f>
        <v>-0.64751023532432639</v>
      </c>
      <c r="C102" s="8">
        <f>(LN(A102/$B$12)+($B$15-$B$16-0.5*$B$14^2)*$B$13)/($B$14*SQRT($B$13))</f>
        <v>-0.93035294779894551</v>
      </c>
      <c r="D102" s="7">
        <f>A102*EXP(-$B$16*$B$13)*NORMSDIST(B102)-$B$12*EXP(-$B$15*$B$13)*NORMSDIST(C102)</f>
        <v>0.3082652301718567</v>
      </c>
      <c r="E102" s="7">
        <f t="shared" si="3"/>
        <v>0.90270333367640887</v>
      </c>
      <c r="F102" s="10">
        <f t="shared" si="4"/>
        <v>0.25865088617433574</v>
      </c>
      <c r="G102" s="9">
        <f>$B$14*SQRT($B$13)/SQRT(2*PI())</f>
        <v>0.11283791670955129</v>
      </c>
    </row>
    <row r="103" spans="1:7" x14ac:dyDescent="0.25">
      <c r="A103" s="7">
        <f t="shared" si="5"/>
        <v>8.0999999999999872</v>
      </c>
      <c r="B103" s="8">
        <f>(LN(A103/$B$12)+($B$15-$B$16+0.5*$B$14^2)*$B$13)/($B$14*SQRT($B$13))</f>
        <v>-0.6035899946722999</v>
      </c>
      <c r="C103" s="8">
        <f>(LN(A103/$B$12)+($B$15-$B$16-0.5*$B$14^2)*$B$13)/($B$14*SQRT($B$13))</f>
        <v>-0.8864327071469188</v>
      </c>
      <c r="D103" s="7">
        <f>A103*EXP(-$B$16*$B$13)*NORMSDIST(B103)-$B$12*EXP(-$B$15*$B$13)*NORMSDIST(C103)</f>
        <v>0.33484887430537325</v>
      </c>
      <c r="E103" s="7">
        <f t="shared" si="3"/>
        <v>0.91398712534736393</v>
      </c>
      <c r="F103" s="10">
        <f t="shared" si="4"/>
        <v>0.27305813322768585</v>
      </c>
      <c r="G103" s="9">
        <f>$B$14*SQRT($B$13)/SQRT(2*PI())</f>
        <v>0.11283791670955129</v>
      </c>
    </row>
    <row r="104" spans="1:7" x14ac:dyDescent="0.25">
      <c r="A104" s="7">
        <f t="shared" si="5"/>
        <v>8.1999999999999869</v>
      </c>
      <c r="B104" s="8">
        <f>(LN(A104/$B$12)+($B$15-$B$16+0.5*$B$14^2)*$B$13)/($B$14*SQRT($B$13))</f>
        <v>-0.5602086662850061</v>
      </c>
      <c r="C104" s="8">
        <f>(LN(A104/$B$12)+($B$15-$B$16-0.5*$B$14^2)*$B$13)/($B$14*SQRT($B$13))</f>
        <v>-0.8430513787596251</v>
      </c>
      <c r="D104" s="7">
        <f>A104*EXP(-$B$16*$B$13)*NORMSDIST(B104)-$B$12*EXP(-$B$15*$B$13)*NORMSDIST(C104)</f>
        <v>0.36288362957329579</v>
      </c>
      <c r="E104" s="7">
        <f t="shared" si="3"/>
        <v>0.92527091701831909</v>
      </c>
      <c r="F104" s="10">
        <f t="shared" si="4"/>
        <v>0.28766855824956294</v>
      </c>
      <c r="G104" s="9">
        <f>$B$14*SQRT($B$13)/SQRT(2*PI())</f>
        <v>0.11283791670955129</v>
      </c>
    </row>
    <row r="105" spans="1:7" x14ac:dyDescent="0.25">
      <c r="A105" s="7">
        <f t="shared" si="5"/>
        <v>8.2999999999999865</v>
      </c>
      <c r="B105" s="8">
        <f>(LN(A105/$B$12)+($B$15-$B$16+0.5*$B$14^2)*$B$13)/($B$14*SQRT($B$13))</f>
        <v>-0.51735318513686646</v>
      </c>
      <c r="C105" s="8">
        <f>(LN(A105/$B$12)+($B$15-$B$16-0.5*$B$14^2)*$B$13)/($B$14*SQRT($B$13))</f>
        <v>-0.80019589761148546</v>
      </c>
      <c r="D105" s="7">
        <f>A105*EXP(-$B$16*$B$13)*NORMSDIST(B105)-$B$12*EXP(-$B$15*$B$13)*NORMSDIST(C105)</f>
        <v>0.39238844704763176</v>
      </c>
      <c r="E105" s="7">
        <f t="shared" si="3"/>
        <v>0.93655470868927426</v>
      </c>
      <c r="F105" s="10">
        <f t="shared" si="4"/>
        <v>0.30245481668904095</v>
      </c>
      <c r="G105" s="9">
        <f>$B$14*SQRT($B$13)/SQRT(2*PI())</f>
        <v>0.11283791670955129</v>
      </c>
    </row>
    <row r="106" spans="1:7" x14ac:dyDescent="0.25">
      <c r="A106" s="7">
        <f t="shared" si="5"/>
        <v>8.3999999999999861</v>
      </c>
      <c r="B106" s="8">
        <f>(LN(A106/$B$12)+($B$15-$B$16+0.5*$B$14^2)*$B$13)/($B$14*SQRT($B$13))</f>
        <v>-0.47501095562727497</v>
      </c>
      <c r="C106" s="8">
        <f>(LN(A106/$B$12)+($B$15-$B$16-0.5*$B$14^2)*$B$13)/($B$14*SQRT($B$13))</f>
        <v>-0.75785366810189403</v>
      </c>
      <c r="D106" s="7">
        <f>A106*EXP(-$B$16*$B$13)*NORMSDIST(B106)-$B$12*EXP(-$B$15*$B$13)*NORMSDIST(C106)</f>
        <v>0.42337954295944069</v>
      </c>
      <c r="E106" s="7">
        <f t="shared" si="3"/>
        <v>0.94783850036022921</v>
      </c>
      <c r="F106" s="10">
        <f t="shared" si="4"/>
        <v>0.31738958225893366</v>
      </c>
      <c r="G106" s="9">
        <f>$B$14*SQRT($B$13)/SQRT(2*PI())</f>
        <v>0.11283791670955129</v>
      </c>
    </row>
    <row r="107" spans="1:7" x14ac:dyDescent="0.25">
      <c r="A107" s="7">
        <f t="shared" si="5"/>
        <v>8.4999999999999858</v>
      </c>
      <c r="B107" s="8">
        <f>(LN(A107/$B$12)+($B$15-$B$16+0.5*$B$14^2)*$B$13)/($B$14*SQRT($B$13))</f>
        <v>-0.43316982935797183</v>
      </c>
      <c r="C107" s="8">
        <f>(LN(A107/$B$12)+($B$15-$B$16-0.5*$B$14^2)*$B$13)/($B$14*SQRT($B$13))</f>
        <v>-0.71601254183259078</v>
      </c>
      <c r="D107" s="7">
        <f>A107*EXP(-$B$16*$B$13)*NORMSDIST(B107)-$B$12*EXP(-$B$15*$B$13)*NORMSDIST(C107)</f>
        <v>0.45587040815431434</v>
      </c>
      <c r="E107" s="7">
        <f t="shared" si="3"/>
        <v>0.95912229203118426</v>
      </c>
      <c r="F107" s="10">
        <f t="shared" si="4"/>
        <v>0.33244569784250866</v>
      </c>
      <c r="G107" s="9">
        <f>$B$14*SQRT($B$13)/SQRT(2*PI())</f>
        <v>0.11283791670955129</v>
      </c>
    </row>
    <row r="108" spans="1:7" x14ac:dyDescent="0.25">
      <c r="A108" s="7">
        <f t="shared" si="5"/>
        <v>8.5999999999999854</v>
      </c>
      <c r="B108" s="8">
        <f>(LN(A108/$B$12)+($B$15-$B$16+0.5*$B$14^2)*$B$13)/($B$14*SQRT($B$13))</f>
        <v>-0.39181808421007147</v>
      </c>
      <c r="C108" s="8">
        <f>(LN(A108/$B$12)+($B$15-$B$16-0.5*$B$14^2)*$B$13)/($B$14*SQRT($B$13))</f>
        <v>-0.67466079668469048</v>
      </c>
      <c r="D108" s="7">
        <f>A108*EXP(-$B$16*$B$13)*NORMSDIST(B108)-$B$12*EXP(-$B$15*$B$13)*NORMSDIST(C108)</f>
        <v>0.48987183212492491</v>
      </c>
      <c r="E108" s="7">
        <f t="shared" si="3"/>
        <v>0.97040608370213943</v>
      </c>
      <c r="F108" s="10">
        <f t="shared" si="4"/>
        <v>0.3475963160245773</v>
      </c>
      <c r="G108" s="9">
        <f>$B$14*SQRT($B$13)/SQRT(2*PI())</f>
        <v>0.11283791670955129</v>
      </c>
    </row>
    <row r="109" spans="1:7" x14ac:dyDescent="0.25">
      <c r="A109" s="7">
        <f t="shared" si="5"/>
        <v>8.6999999999999851</v>
      </c>
      <c r="B109" s="8">
        <f>(LN(A109/$B$12)+($B$15-$B$16+0.5*$B$14^2)*$B$13)/($B$14*SQRT($B$13))</f>
        <v>-0.3509444046306005</v>
      </c>
      <c r="C109" s="8">
        <f>(LN(A109/$B$12)+($B$15-$B$16-0.5*$B$14^2)*$B$13)/($B$14*SQRT($B$13))</f>
        <v>-0.63378711710521951</v>
      </c>
      <c r="D109" s="7">
        <f>A109*EXP(-$B$16*$B$13)*NORMSDIST(B109)-$B$12*EXP(-$B$15*$B$13)*NORMSDIST(C109)</f>
        <v>0.5253919405550902</v>
      </c>
      <c r="E109" s="7">
        <f t="shared" si="3"/>
        <v>0.98168987537309438</v>
      </c>
      <c r="F109" s="10">
        <f t="shared" si="4"/>
        <v>0.36281502871783566</v>
      </c>
      <c r="G109" s="9">
        <f>$B$14*SQRT($B$13)/SQRT(2*PI())</f>
        <v>0.11283791670955129</v>
      </c>
    </row>
    <row r="110" spans="1:7" x14ac:dyDescent="0.25">
      <c r="A110" s="7">
        <f t="shared" si="5"/>
        <v>8.7999999999999847</v>
      </c>
      <c r="B110" s="8">
        <f>(LN(A110/$B$12)+($B$15-$B$16+0.5*$B$14^2)*$B$13)/($B$14*SQRT($B$13))</f>
        <v>-0.31053786304559072</v>
      </c>
      <c r="C110" s="8">
        <f>(LN(A110/$B$12)+($B$15-$B$16-0.5*$B$14^2)*$B$13)/($B$14*SQRT($B$13))</f>
        <v>-0.59338057552020973</v>
      </c>
      <c r="D110" s="7">
        <f>A110*EXP(-$B$16*$B$13)*NORMSDIST(B110)-$B$12*EXP(-$B$15*$B$13)*NORMSDIST(C110)</f>
        <v>0.56243624526585156</v>
      </c>
      <c r="E110" s="7">
        <f t="shared" si="3"/>
        <v>0.99297366704404955</v>
      </c>
      <c r="F110" s="10">
        <f t="shared" si="4"/>
        <v>0.37807598553143518</v>
      </c>
      <c r="G110" s="9">
        <f>$B$14*SQRT($B$13)/SQRT(2*PI())</f>
        <v>0.11283791670955129</v>
      </c>
    </row>
    <row r="111" spans="1:7" x14ac:dyDescent="0.25">
      <c r="A111" s="7">
        <f t="shared" si="5"/>
        <v>8.8999999999999844</v>
      </c>
      <c r="B111" s="8">
        <f>(LN(A111/$B$12)+($B$15-$B$16+0.5*$B$14^2)*$B$13)/($B$14*SQRT($B$13))</f>
        <v>-0.27058790232334878</v>
      </c>
      <c r="C111" s="8">
        <f>(LN(A111/$B$12)+($B$15-$B$16-0.5*$B$14^2)*$B$13)/($B$14*SQRT($B$13))</f>
        <v>-0.55343061479796773</v>
      </c>
      <c r="D111" s="7">
        <f>A111*EXP(-$B$16*$B$13)*NORMSDIST(B111)-$B$12*EXP(-$B$15*$B$13)*NORMSDIST(C111)</f>
        <v>0.60100770542687876</v>
      </c>
      <c r="E111" s="7">
        <f t="shared" si="3"/>
        <v>1.0042574587150046</v>
      </c>
      <c r="F111" s="10">
        <f t="shared" si="4"/>
        <v>0.39335400069008769</v>
      </c>
      <c r="G111" s="9">
        <f>$B$14*SQRT($B$13)/SQRT(2*PI())</f>
        <v>0.11283791670955129</v>
      </c>
    </row>
    <row r="112" spans="1:7" x14ac:dyDescent="0.25">
      <c r="A112" s="7">
        <f t="shared" si="5"/>
        <v>8.999999999999984</v>
      </c>
      <c r="B112" s="8">
        <f>(LN(A112/$B$12)+($B$15-$B$16+0.5*$B$14^2)*$B$13)/($B$14*SQRT($B$13))</f>
        <v>-0.23108431921749886</v>
      </c>
      <c r="C112" s="8">
        <f>(LN(A112/$B$12)+($B$15-$B$16-0.5*$B$14^2)*$B$13)/($B$14*SQRT($B$13))</f>
        <v>-0.51392703169211795</v>
      </c>
      <c r="D112" s="7">
        <f>A112*EXP(-$B$16*$B$13)*NORMSDIST(B112)-$B$12*EXP(-$B$15*$B$13)*NORMSDIST(C112)</f>
        <v>0.64110679888485356</v>
      </c>
      <c r="E112" s="7">
        <f t="shared" si="3"/>
        <v>1.0155412503859598</v>
      </c>
      <c r="F112" s="10">
        <f t="shared" si="4"/>
        <v>0.40862464845791485</v>
      </c>
      <c r="G112" s="9">
        <f>$B$14*SQRT($B$13)/SQRT(2*PI())</f>
        <v>0.11283791670955129</v>
      </c>
    </row>
    <row r="113" spans="1:7" x14ac:dyDescent="0.25">
      <c r="A113" s="7">
        <f t="shared" si="5"/>
        <v>9.0999999999999837</v>
      </c>
      <c r="B113" s="8">
        <f>(LN(A113/$B$12)+($B$15-$B$16+0.5*$B$14^2)*$B$13)/($B$14*SQRT($B$13))</f>
        <v>-0.19201724872482509</v>
      </c>
      <c r="C113" s="8">
        <f>(LN(A113/$B$12)+($B$15-$B$16-0.5*$B$14^2)*$B$13)/($B$14*SQRT($B$13))</f>
        <v>-0.47485996119944412</v>
      </c>
      <c r="D113" s="7">
        <f>A113*EXP(-$B$16*$B$13)*NORMSDIST(B113)-$B$12*EXP(-$B$15*$B$13)*NORMSDIST(C113)</f>
        <v>0.68273160246247988</v>
      </c>
      <c r="E113" s="7">
        <f t="shared" si="3"/>
        <v>1.0268250420569147</v>
      </c>
      <c r="F113" s="10">
        <f t="shared" si="4"/>
        <v>0.4238643471514375</v>
      </c>
      <c r="G113" s="9">
        <f>$B$14*SQRT($B$13)/SQRT(2*PI())</f>
        <v>0.11283791670955129</v>
      </c>
    </row>
    <row r="114" spans="1:7" x14ac:dyDescent="0.25">
      <c r="A114" s="7">
        <f t="shared" si="5"/>
        <v>9.1999999999999833</v>
      </c>
      <c r="B114" s="8">
        <f>(LN(A114/$B$12)+($B$15-$B$16+0.5*$B$14^2)*$B$13)/($B$14*SQRT($B$13))</f>
        <v>-0.15337714929793597</v>
      </c>
      <c r="C114" s="8">
        <f>(LN(A114/$B$12)+($B$15-$B$16-0.5*$B$14^2)*$B$13)/($B$14*SQRT($B$13))</f>
        <v>-0.43621986177255501</v>
      </c>
      <c r="D114" s="7">
        <f>A114*EXP(-$B$16*$B$13)*NORMSDIST(B114)-$B$12*EXP(-$B$15*$B$13)*NORMSDIST(C114)</f>
        <v>0.72587788009611032</v>
      </c>
      <c r="E114" s="7">
        <f t="shared" si="3"/>
        <v>1.0381088337278699</v>
      </c>
      <c r="F114" s="10">
        <f t="shared" si="4"/>
        <v>0.43905043194056725</v>
      </c>
      <c r="G114" s="9">
        <f>$B$14*SQRT($B$13)/SQRT(2*PI())</f>
        <v>0.11283791670955129</v>
      </c>
    </row>
    <row r="115" spans="1:7" x14ac:dyDescent="0.25">
      <c r="A115" s="7">
        <f t="shared" si="5"/>
        <v>9.2999999999999829</v>
      </c>
      <c r="B115" s="8">
        <f>(LN(A115/$B$12)+($B$15-$B$16+0.5*$B$14^2)*$B$13)/($B$14*SQRT($B$13))</f>
        <v>-0.11515478885728767</v>
      </c>
      <c r="C115" s="8">
        <f>(LN(A115/$B$12)+($B$15-$B$16-0.5*$B$14^2)*$B$13)/($B$14*SQRT($B$13))</f>
        <v>-0.3979975013319067</v>
      </c>
      <c r="D115" s="7">
        <f>A115*EXP(-$B$16*$B$13)*NORMSDIST(B115)-$B$12*EXP(-$B$15*$B$13)*NORMSDIST(C115)</f>
        <v>0.77053917770490266</v>
      </c>
      <c r="E115" s="7">
        <f t="shared" si="3"/>
        <v>1.0493926253988251</v>
      </c>
      <c r="F115" s="10">
        <f t="shared" si="4"/>
        <v>0.45416121673554011</v>
      </c>
      <c r="G115" s="9">
        <f>$B$14*SQRT($B$13)/SQRT(2*PI())</f>
        <v>0.11283791670955129</v>
      </c>
    </row>
    <row r="116" spans="1:7" x14ac:dyDescent="0.25">
      <c r="A116" s="7">
        <f t="shared" si="5"/>
        <v>9.3999999999999826</v>
      </c>
      <c r="B116" s="8">
        <f>(LN(A116/$B$12)+($B$15-$B$16+0.5*$B$14^2)*$B$13)/($B$14*SQRT($B$13))</f>
        <v>-7.7341231551271747E-2</v>
      </c>
      <c r="C116" s="8">
        <f>(LN(A116/$B$12)+($B$15-$B$16-0.5*$B$14^2)*$B$13)/($B$14*SQRT($B$13))</f>
        <v>-0.36018394402589077</v>
      </c>
      <c r="D116" s="7">
        <f>A116*EXP(-$B$16*$B$13)*NORMSDIST(B116)-$B$12*EXP(-$B$15*$B$13)*NORMSDIST(C116)</f>
        <v>0.81670692371858511</v>
      </c>
      <c r="E116" s="7">
        <f t="shared" si="3"/>
        <v>1.0606764170697802</v>
      </c>
      <c r="F116" s="10">
        <f t="shared" si="4"/>
        <v>0.46917604554189901</v>
      </c>
      <c r="G116" s="9">
        <f>$B$14*SQRT($B$13)/SQRT(2*PI())</f>
        <v>0.11283791670955129</v>
      </c>
    </row>
    <row r="117" spans="1:7" x14ac:dyDescent="0.25">
      <c r="A117" s="7">
        <f t="shared" si="5"/>
        <v>9.4999999999999822</v>
      </c>
      <c r="B117" s="8">
        <f>(LN(A117/$B$12)+($B$15-$B$16+0.5*$B$14^2)*$B$13)/($B$14*SQRT($B$13))</f>
        <v>-3.9927825216871549E-2</v>
      </c>
      <c r="C117" s="8">
        <f>(LN(A117/$B$12)+($B$15-$B$16-0.5*$B$14^2)*$B$13)/($B$14*SQRT($B$13))</f>
        <v>-0.32277053769149056</v>
      </c>
      <c r="D117" s="7">
        <f>A117*EXP(-$B$16*$B$13)*NORMSDIST(B117)-$B$12*EXP(-$B$15*$B$13)*NORMSDIST(C117)</f>
        <v>0.86437053423269594</v>
      </c>
      <c r="E117" s="7">
        <f t="shared" si="3"/>
        <v>1.0719602087407352</v>
      </c>
      <c r="F117" s="10">
        <f t="shared" si="4"/>
        <v>0.48407533373559664</v>
      </c>
      <c r="G117" s="9">
        <f>$B$14*SQRT($B$13)/SQRT(2*PI())</f>
        <v>0.11283791670955129</v>
      </c>
    </row>
    <row r="118" spans="1:7" x14ac:dyDescent="0.25">
      <c r="A118" s="7">
        <f t="shared" si="5"/>
        <v>9.5999999999999819</v>
      </c>
      <c r="B118" s="8">
        <f>(LN(A118/$B$12)+($B$15-$B$16+0.5*$B$14^2)*$B$13)/($B$14*SQRT($B$13))</f>
        <v>-2.9061894968595747E-3</v>
      </c>
      <c r="C118" s="8">
        <f>(LN(A118/$B$12)+($B$15-$B$16-0.5*$B$14^2)*$B$13)/($B$14*SQRT($B$13))</f>
        <v>-0.28574890197147856</v>
      </c>
      <c r="D118" s="7">
        <f>A118*EXP(-$B$16*$B$13)*NORMSDIST(B118)-$B$12*EXP(-$B$15*$B$13)*NORMSDIST(C118)</f>
        <v>0.91351752180833001</v>
      </c>
      <c r="E118" s="7">
        <f t="shared" si="3"/>
        <v>1.0832440004116903</v>
      </c>
      <c r="F118" s="10">
        <f t="shared" si="4"/>
        <v>0.49884059976688133</v>
      </c>
      <c r="G118" s="9">
        <f>$B$14*SQRT($B$13)/SQRT(2*PI())</f>
        <v>0.11283791670955129</v>
      </c>
    </row>
    <row r="119" spans="1:7" x14ac:dyDescent="0.25">
      <c r="A119" s="7">
        <f t="shared" si="5"/>
        <v>9.6999999999999815</v>
      </c>
      <c r="B119" s="8">
        <f>(LN(A119/$B$12)+($B$15-$B$16+0.5*$B$14^2)*$B$13)/($B$14*SQRT($B$13))</f>
        <v>3.3731795427275668E-2</v>
      </c>
      <c r="C119" s="8">
        <f>(LN(A119/$B$12)+($B$15-$B$16-0.5*$B$14^2)*$B$13)/($B$14*SQRT($B$13))</f>
        <v>-0.24911091704734331</v>
      </c>
      <c r="D119" s="7">
        <f>A119*EXP(-$B$16*$B$13)*NORMSDIST(B119)-$B$12*EXP(-$B$15*$B$13)*NORMSDIST(C119)</f>
        <v>0.96413360698660888</v>
      </c>
      <c r="E119" s="7">
        <f t="shared" si="3"/>
        <v>1.0945277920826453</v>
      </c>
      <c r="F119" s="10">
        <f t="shared" si="4"/>
        <v>0.51345448784574854</v>
      </c>
      <c r="G119" s="9">
        <f>$B$14*SQRT($B$13)/SQRT(2*PI())</f>
        <v>0.11283791670955129</v>
      </c>
    </row>
    <row r="120" spans="1:7" x14ac:dyDescent="0.25">
      <c r="A120" s="7">
        <f t="shared" si="5"/>
        <v>9.7999999999999812</v>
      </c>
      <c r="B120" s="8">
        <f>(LN(A120/$B$12)+($B$15-$B$16+0.5*$B$14^2)*$B$13)/($B$14*SQRT($B$13))</f>
        <v>6.9993999524577216E-2</v>
      </c>
      <c r="C120" s="8">
        <f>(LN(A120/$B$12)+($B$15-$B$16-0.5*$B$14^2)*$B$13)/($B$14*SQRT($B$13))</f>
        <v>-0.21284871295004179</v>
      </c>
      <c r="D120" s="7">
        <f>A120*EXP(-$B$16*$B$13)*NORMSDIST(B120)-$B$12*EXP(-$B$15*$B$13)*NORMSDIST(C120)</f>
        <v>1.0162028316450318</v>
      </c>
      <c r="E120" s="7">
        <f t="shared" si="3"/>
        <v>1.1058115837536004</v>
      </c>
      <c r="F120" s="10">
        <f t="shared" si="4"/>
        <v>0.5279007821944085</v>
      </c>
      <c r="G120" s="9">
        <f>$B$14*SQRT($B$13)/SQRT(2*PI())</f>
        <v>0.11283791670955129</v>
      </c>
    </row>
    <row r="121" spans="1:7" x14ac:dyDescent="0.25">
      <c r="A121" s="7">
        <f t="shared" si="5"/>
        <v>9.8999999999999808</v>
      </c>
      <c r="B121" s="8">
        <f>(LN(A121/$B$12)+($B$15-$B$16+0.5*$B$14^2)*$B$13)/($B$14*SQRT($B$13))</f>
        <v>0.10588805306123694</v>
      </c>
      <c r="C121" s="8">
        <f>(LN(A121/$B$12)+($B$15-$B$16-0.5*$B$14^2)*$B$13)/($B$14*SQRT($B$13))</f>
        <v>-0.17695465941338206</v>
      </c>
      <c r="D121" s="7">
        <f>A121*EXP(-$B$16*$B$13)*NORMSDIST(B121)-$B$12*EXP(-$B$15*$B$13)*NORMSDIST(C121)</f>
        <v>1.069707673382708</v>
      </c>
      <c r="E121" s="7">
        <f t="shared" si="3"/>
        <v>1.1170953754245554</v>
      </c>
      <c r="F121" s="10">
        <f t="shared" si="4"/>
        <v>0.54216441347444178</v>
      </c>
      <c r="G121" s="9">
        <f>$B$14*SQRT($B$13)/SQRT(2*PI())</f>
        <v>0.11283791670955129</v>
      </c>
    </row>
    <row r="122" spans="1:7" x14ac:dyDescent="0.25">
      <c r="A122" s="7">
        <f t="shared" si="5"/>
        <v>9.9999999999999805</v>
      </c>
      <c r="B122" s="8">
        <f>(LN(A122/$B$12)+($B$15-$B$16+0.5*$B$14^2)*$B$13)/($B$14*SQRT($B$13))</f>
        <v>0.14142135623730245</v>
      </c>
      <c r="C122" s="8">
        <f>(LN(A122/$B$12)+($B$15-$B$16-0.5*$B$14^2)*$B$13)/($B$14*SQRT($B$13))</f>
        <v>-0.14142135623731658</v>
      </c>
      <c r="D122" s="7">
        <f>A122*EXP(-$B$16*$B$13)*NORMSDIST(B122)-$B$12*EXP(-$B$15*$B$13)*NORMSDIST(C122)</f>
        <v>1.1246291601828382</v>
      </c>
      <c r="E122" s="7">
        <f t="shared" si="3"/>
        <v>1.1283791670955106</v>
      </c>
      <c r="F122" s="10">
        <f t="shared" si="4"/>
        <v>0.55623145800913965</v>
      </c>
      <c r="G122" s="9">
        <f>$B$14*SQRT($B$13)/SQRT(2*PI())</f>
        <v>0.11283791670955129</v>
      </c>
    </row>
    <row r="123" spans="1:7" x14ac:dyDescent="0.25">
      <c r="A123" s="7">
        <f t="shared" si="5"/>
        <v>10.09999999999998</v>
      </c>
      <c r="B123" s="8">
        <f>(LN(A123/$B$12)+($B$15-$B$16+0.5*$B$14^2)*$B$13)/($B$14*SQRT($B$13))</f>
        <v>0.17660108834392693</v>
      </c>
      <c r="C123" s="8">
        <f>(LN(A123/$B$12)+($B$15-$B$16-0.5*$B$14^2)*$B$13)/($B$14*SQRT($B$13))</f>
        <v>-0.10624162413069209</v>
      </c>
      <c r="D123" s="7">
        <f>A123*EXP(-$B$16*$B$13)*NORMSDIST(B123)-$B$12*EXP(-$B$15*$B$13)*NORMSDIST(C123)</f>
        <v>1.1809469846632465</v>
      </c>
      <c r="E123" s="7">
        <f t="shared" si="3"/>
        <v>1.1396629587664657</v>
      </c>
      <c r="F123" s="10">
        <f t="shared" si="4"/>
        <v>0.57008913042600695</v>
      </c>
      <c r="G123" s="9">
        <f>$B$14*SQRT($B$13)/SQRT(2*PI())</f>
        <v>0.11283791670955129</v>
      </c>
    </row>
    <row r="124" spans="1:7" x14ac:dyDescent="0.25">
      <c r="A124" s="7">
        <f t="shared" si="5"/>
        <v>10.19999999999998</v>
      </c>
      <c r="B124" s="8">
        <f>(LN(A124/$B$12)+($B$15-$B$16+0.5*$B$14^2)*$B$13)/($B$14*SQRT($B$13))</f>
        <v>0.21143421646949512</v>
      </c>
      <c r="C124" s="8">
        <f>(LN(A124/$B$12)+($B$15-$B$16-0.5*$B$14^2)*$B$13)/($B$14*SQRT($B$13))</f>
        <v>-7.1408496005123889E-2</v>
      </c>
      <c r="D124" s="7">
        <f>A124*EXP(-$B$16*$B$13)*NORMSDIST(B124)-$B$12*EXP(-$B$15*$B$13)*NORMSDIST(C124)</f>
        <v>1.2386396172881122</v>
      </c>
      <c r="E124" s="7">
        <f t="shared" si="3"/>
        <v>1.1509467504374209</v>
      </c>
      <c r="F124" s="10">
        <f t="shared" si="4"/>
        <v>0.58372577034152129</v>
      </c>
      <c r="G124" s="9">
        <f>$B$14*SQRT($B$13)/SQRT(2*PI())</f>
        <v>0.11283791670955129</v>
      </c>
    </row>
    <row r="125" spans="1:7" x14ac:dyDescent="0.25">
      <c r="A125" s="7">
        <f t="shared" si="5"/>
        <v>10.299999999999979</v>
      </c>
      <c r="B125" s="8">
        <f>(LN(A125/$B$12)+($B$15-$B$16+0.5*$B$14^2)*$B$13)/($B$14*SQRT($B$13))</f>
        <v>0.24592750378104355</v>
      </c>
      <c r="C125" s="8">
        <f>(LN(A125/$B$12)+($B$15-$B$16-0.5*$B$14^2)*$B$13)/($B$14*SQRT($B$13))</f>
        <v>-3.6915208693575445E-2</v>
      </c>
      <c r="D125" s="7">
        <f>A125*EXP(-$B$16*$B$13)*NORMSDIST(B125)-$B$12*EXP(-$B$15*$B$13)*NORMSDIST(C125)</f>
        <v>1.2976844179758862</v>
      </c>
      <c r="E125" s="7">
        <f t="shared" si="3"/>
        <v>1.1622305421083761</v>
      </c>
      <c r="F125" s="10">
        <f t="shared" si="4"/>
        <v>0.597130823701016</v>
      </c>
      <c r="G125" s="9">
        <f>$B$14*SQRT($B$13)/SQRT(2*PI())</f>
        <v>0.11283791670955129</v>
      </c>
    </row>
    <row r="126" spans="1:7" x14ac:dyDescent="0.25">
      <c r="A126" s="7">
        <f t="shared" si="5"/>
        <v>10.399999999999979</v>
      </c>
      <c r="B126" s="8">
        <f>(LN(A126/$B$12)+($B$15-$B$16+0.5*$B$14^2)*$B$13)/($B$14*SQRT($B$13))</f>
        <v>0.28008751740559013</v>
      </c>
      <c r="C126" s="8">
        <f>(LN(A126/$B$12)+($B$15-$B$16-0.5*$B$14^2)*$B$13)/($B$14*SQRT($B$13))</f>
        <v>-2.755195069028851E-3</v>
      </c>
      <c r="D126" s="7">
        <f>A126*EXP(-$B$16*$B$13)*NORMSDIST(B126)-$B$12*EXP(-$B$15*$B$13)*NORMSDIST(C126)</f>
        <v>1.3580577455989422</v>
      </c>
      <c r="E126" s="7">
        <f t="shared" si="3"/>
        <v>1.173514333779331</v>
      </c>
      <c r="F126" s="10">
        <f t="shared" si="4"/>
        <v>0.61029481937187346</v>
      </c>
      <c r="G126" s="9">
        <f>$B$14*SQRT($B$13)/SQRT(2*PI())</f>
        <v>0.11283791670955129</v>
      </c>
    </row>
    <row r="127" spans="1:7" x14ac:dyDescent="0.25">
      <c r="A127" s="7">
        <f t="shared" si="5"/>
        <v>10.499999999999979</v>
      </c>
      <c r="B127" s="8">
        <f>(LN(A127/$B$12)+($B$15-$B$16+0.5*$B$14^2)*$B$13)/($B$14*SQRT($B$13))</f>
        <v>0.3139206359343536</v>
      </c>
      <c r="C127" s="8">
        <f>(LN(A127/$B$12)+($B$15-$B$16-0.5*$B$14^2)*$B$13)/($B$14*SQRT($B$13))</f>
        <v>3.1077923459734574E-2</v>
      </c>
      <c r="D127" s="7">
        <f>A127*EXP(-$B$16*$B$13)*NORMSDIST(B127)-$B$12*EXP(-$B$15*$B$13)*NORMSDIST(C127)</f>
        <v>1.419735064929438</v>
      </c>
      <c r="E127" s="7">
        <f t="shared" si="3"/>
        <v>1.184798125450286</v>
      </c>
      <c r="F127" s="10">
        <f t="shared" si="4"/>
        <v>0.62320934156899421</v>
      </c>
      <c r="G127" s="9">
        <f>$B$14*SQRT($B$13)/SQRT(2*PI())</f>
        <v>0.11283791670955129</v>
      </c>
    </row>
    <row r="128" spans="1:7" x14ac:dyDescent="0.25">
      <c r="A128" s="7">
        <f t="shared" si="5"/>
        <v>10.599999999999978</v>
      </c>
      <c r="B128" s="8">
        <f>(LN(A128/$B$12)+($B$15-$B$16+0.5*$B$14^2)*$B$13)/($B$14*SQRT($B$13))</f>
        <v>0.34743305657129814</v>
      </c>
      <c r="C128" s="8">
        <f>(LN(A128/$B$12)+($B$15-$B$16-0.5*$B$14^2)*$B$13)/($B$14*SQRT($B$13))</f>
        <v>6.4590344096679117E-2</v>
      </c>
      <c r="D128" s="7">
        <f>A128*EXP(-$B$16*$B$13)*NORMSDIST(B128)-$B$12*EXP(-$B$15*$B$13)*NORMSDIST(C128)</f>
        <v>1.4826910506425985</v>
      </c>
      <c r="E128" s="7">
        <f t="shared" si="3"/>
        <v>1.1960819171212411</v>
      </c>
      <c r="F128" s="10">
        <f t="shared" si="4"/>
        <v>0.6358669986685247</v>
      </c>
      <c r="G128" s="9">
        <f>$B$14*SQRT($B$13)/SQRT(2*PI())</f>
        <v>0.11283791670955129</v>
      </c>
    </row>
    <row r="129" spans="1:7" x14ac:dyDescent="0.25">
      <c r="A129" s="7">
        <f t="shared" si="5"/>
        <v>10.699999999999978</v>
      </c>
      <c r="B129" s="8">
        <f>(LN(A129/$B$12)+($B$15-$B$16+0.5*$B$14^2)*$B$13)/($B$14*SQRT($B$13))</f>
        <v>0.38063080194605881</v>
      </c>
      <c r="C129" s="8">
        <f>(LN(A129/$B$12)+($B$15-$B$16-0.5*$B$14^2)*$B$13)/($B$14*SQRT($B$13))</f>
        <v>9.7788089471439812E-2</v>
      </c>
      <c r="D129" s="7">
        <f>A129*EXP(-$B$16*$B$13)*NORMSDIST(B129)-$B$12*EXP(-$B$15*$B$13)*NORMSDIST(C129)</f>
        <v>1.5468996880429868</v>
      </c>
      <c r="E129" s="7">
        <f t="shared" si="3"/>
        <v>1.2073657087921961</v>
      </c>
      <c r="F129" s="10">
        <f t="shared" si="4"/>
        <v>0.64826138893988117</v>
      </c>
      <c r="G129" s="9">
        <f>$B$14*SQRT($B$13)/SQRT(2*PI())</f>
        <v>0.11283791670955129</v>
      </c>
    </row>
    <row r="130" spans="1:7" x14ac:dyDescent="0.25">
      <c r="A130" s="7">
        <f t="shared" si="5"/>
        <v>10.799999999999978</v>
      </c>
      <c r="B130" s="8">
        <f>(LN(A130/$B$12)+($B$15-$B$16+0.5*$B$14^2)*$B$13)/($B$14*SQRT($B$13))</f>
        <v>0.41351972660996833</v>
      </c>
      <c r="C130" s="8">
        <f>(LN(A130/$B$12)+($B$15-$B$16-0.5*$B$14^2)*$B$13)/($B$14*SQRT($B$13))</f>
        <v>0.1306770141353493</v>
      </c>
      <c r="D130" s="7">
        <f>A130*EXP(-$B$16*$B$13)*NORMSDIST(B130)-$B$12*EXP(-$B$15*$B$13)*NORMSDIST(C130)</f>
        <v>1.6123343702309194</v>
      </c>
      <c r="E130" s="7">
        <f t="shared" si="3"/>
        <v>1.2186495004631512</v>
      </c>
      <c r="F130" s="10">
        <f t="shared" si="4"/>
        <v>0.66038706369783173</v>
      </c>
      <c r="G130" s="9">
        <f>$B$14*SQRT($B$13)/SQRT(2*PI())</f>
        <v>0.11283791670955129</v>
      </c>
    </row>
    <row r="131" spans="1:7" x14ac:dyDescent="0.25">
      <c r="A131" s="7">
        <f t="shared" si="5"/>
        <v>10.899999999999977</v>
      </c>
      <c r="B131" s="8">
        <f>(LN(A131/$B$12)+($B$15-$B$16+0.5*$B$14^2)*$B$13)/($B$14*SQRT($B$13))</f>
        <v>0.44610552323271457</v>
      </c>
      <c r="C131" s="8">
        <f>(LN(A131/$B$12)+($B$15-$B$16-0.5*$B$14^2)*$B$13)/($B$14*SQRT($B$13))</f>
        <v>0.16326281075809551</v>
      </c>
      <c r="D131" s="7">
        <f>A131*EXP(-$B$16*$B$13)*NORMSDIST(B131)-$B$12*EXP(-$B$15*$B$13)*NORMSDIST(C131)</f>
        <v>1.6789679914748925</v>
      </c>
      <c r="E131" s="7">
        <f t="shared" si="3"/>
        <v>1.2299332921341064</v>
      </c>
      <c r="F131" s="10">
        <f t="shared" si="4"/>
        <v>0.67223948834646197</v>
      </c>
      <c r="G131" s="9">
        <f>$B$14*SQRT($B$13)/SQRT(2*PI())</f>
        <v>0.11283791670955129</v>
      </c>
    </row>
    <row r="132" spans="1:7" x14ac:dyDescent="0.25">
      <c r="A132" s="7">
        <f t="shared" si="5"/>
        <v>10.999999999999977</v>
      </c>
      <c r="B132" s="8">
        <f>(LN(A132/$B$12)+($B$15-$B$16+0.5*$B$14^2)*$B$13)/($B$14*SQRT($B$13))</f>
        <v>0.47839372851603806</v>
      </c>
      <c r="C132" s="8">
        <f>(LN(A132/$B$12)+($B$15-$B$16-0.5*$B$14^2)*$B$13)/($B$14*SQRT($B$13))</f>
        <v>0.19555101604141906</v>
      </c>
      <c r="D132" s="7">
        <f>A132*EXP(-$B$16*$B$13)*NORMSDIST(B132)-$B$12*EXP(-$B$15*$B$13)*NORMSDIST(C132)</f>
        <v>1.7467730366014678</v>
      </c>
      <c r="E132" s="7">
        <f t="shared" si="3"/>
        <v>1.2412170838050613</v>
      </c>
      <c r="F132" s="10">
        <f t="shared" si="4"/>
        <v>0.68381500175577936</v>
      </c>
      <c r="G132" s="9">
        <f>$B$14*SQRT($B$13)/SQRT(2*PI())</f>
        <v>0.11283791670955129</v>
      </c>
    </row>
    <row r="133" spans="1:7" x14ac:dyDescent="0.25">
      <c r="A133" s="7">
        <f t="shared" si="5"/>
        <v>11.099999999999977</v>
      </c>
      <c r="B133" s="8">
        <f>(LN(A133/$B$12)+($B$15-$B$16+0.5*$B$14^2)*$B$13)/($B$14*SQRT($B$13))</f>
        <v>0.51038972883982225</v>
      </c>
      <c r="C133" s="8">
        <f>(LN(A133/$B$12)+($B$15-$B$16-0.5*$B$14^2)*$B$13)/($B$14*SQRT($B$13))</f>
        <v>0.22754701636520333</v>
      </c>
      <c r="D133" s="7">
        <f>A133*EXP(-$B$16*$B$13)*NORMSDIST(B133)-$B$12*EXP(-$B$15*$B$13)*NORMSDIST(C133)</f>
        <v>1.8157216662566702</v>
      </c>
      <c r="E133" s="7">
        <f t="shared" si="3"/>
        <v>1.2525008754760165</v>
      </c>
      <c r="F133" s="10">
        <f t="shared" si="4"/>
        <v>0.69511077438000624</v>
      </c>
      <c r="G133" s="9">
        <f>$B$14*SQRT($B$13)/SQRT(2*PI())</f>
        <v>0.11283791670955129</v>
      </c>
    </row>
    <row r="134" spans="1:7" x14ac:dyDescent="0.25">
      <c r="A134" s="7">
        <f t="shared" si="5"/>
        <v>11.199999999999976</v>
      </c>
      <c r="B134" s="8">
        <f>(LN(A134/$B$12)+($B$15-$B$16+0.5*$B$14^2)*$B$13)/($B$14*SQRT($B$13))</f>
        <v>0.54209876565499304</v>
      </c>
      <c r="C134" s="8">
        <f>(LN(A134/$B$12)+($B$15-$B$16-0.5*$B$14^2)*$B$13)/($B$14*SQRT($B$13))</f>
        <v>0.25925605318037404</v>
      </c>
      <c r="D134" s="7">
        <f>A134*EXP(-$B$16*$B$13)*NORMSDIST(B134)-$B$12*EXP(-$B$15*$B$13)*NORMSDIST(C134)</f>
        <v>1.8857857979320984</v>
      </c>
      <c r="E134" s="7">
        <f t="shared" si="3"/>
        <v>1.2637846671469717</v>
      </c>
      <c r="F134" s="10">
        <f t="shared" si="4"/>
        <v>0.70612476549471104</v>
      </c>
      <c r="G134" s="9">
        <f>$B$14*SQRT($B$13)/SQRT(2*PI())</f>
        <v>0.11283791670955129</v>
      </c>
    </row>
    <row r="135" spans="1:7" x14ac:dyDescent="0.25">
      <c r="A135" s="7">
        <f t="shared" si="5"/>
        <v>11.299999999999976</v>
      </c>
      <c r="B135" s="8">
        <f>(LN(A135/$B$12)+($B$15-$B$16+0.5*$B$14^2)*$B$13)/($B$14*SQRT($B$13))</f>
        <v>0.57352594063671969</v>
      </c>
      <c r="C135" s="8">
        <f>(LN(A135/$B$12)+($B$15-$B$16-0.5*$B$14^2)*$B$13)/($B$14*SQRT($B$13))</f>
        <v>0.29068322816210068</v>
      </c>
      <c r="D135" s="7">
        <f>A135*EXP(-$B$16*$B$13)*NORMSDIST(B135)-$B$12*EXP(-$B$15*$B$13)*NORMSDIST(C135)</f>
        <v>1.9569371826852446</v>
      </c>
      <c r="E135" s="7">
        <f t="shared" si="3"/>
        <v>1.2750684588179269</v>
      </c>
      <c r="F135" s="10">
        <f t="shared" si="4"/>
        <v>0.71685567989818877</v>
      </c>
      <c r="G135" s="9">
        <f>$B$14*SQRT($B$13)/SQRT(2*PI())</f>
        <v>0.11283791670955129</v>
      </c>
    </row>
    <row r="136" spans="1:7" x14ac:dyDescent="0.25">
      <c r="A136" s="7">
        <f t="shared" si="5"/>
        <v>11.399999999999975</v>
      </c>
      <c r="B136" s="8">
        <f>(LN(A136/$B$12)+($B$15-$B$16+0.5*$B$14^2)*$B$13)/($B$14*SQRT($B$13))</f>
        <v>0.60467622061059512</v>
      </c>
      <c r="C136" s="8">
        <f>(LN(A136/$B$12)+($B$15-$B$16-0.5*$B$14^2)*$B$13)/($B$14*SQRT($B$13))</f>
        <v>0.32183350813597605</v>
      </c>
      <c r="D136" s="7">
        <f>A136*EXP(-$B$16*$B$13)*NORMSDIST(B136)-$B$12*EXP(-$B$15*$B$13)*NORMSDIST(C136)</f>
        <v>2.0291474775163811</v>
      </c>
      <c r="E136" s="7">
        <f t="shared" si="3"/>
        <v>1.2863522504888818</v>
      </c>
      <c r="F136" s="10">
        <f t="shared" si="4"/>
        <v>0.72730292439126165</v>
      </c>
      <c r="G136" s="9">
        <f>$B$14*SQRT($B$13)/SQRT(2*PI())</f>
        <v>0.11283791670955129</v>
      </c>
    </row>
    <row r="137" spans="1:7" x14ac:dyDescent="0.25">
      <c r="A137" s="7">
        <f t="shared" si="5"/>
        <v>11.499999999999975</v>
      </c>
      <c r="B137" s="8">
        <f>(LN(A137/$B$12)+($B$15-$B$16+0.5*$B$14^2)*$B$13)/($B$14*SQRT($B$13))</f>
        <v>0.63555444226369262</v>
      </c>
      <c r="C137" s="8">
        <f>(LN(A137/$B$12)+($B$15-$B$16-0.5*$B$14^2)*$B$13)/($B$14*SQRT($B$13))</f>
        <v>0.35271172978907361</v>
      </c>
      <c r="D137" s="7">
        <f>A137*EXP(-$B$16*$B$13)*NORMSDIST(B137)-$B$12*EXP(-$B$15*$B$13)*NORMSDIST(C137)</f>
        <v>2.1023883133942842</v>
      </c>
      <c r="E137" s="7">
        <f t="shared" si="3"/>
        <v>1.297636042159837</v>
      </c>
      <c r="F137" s="10">
        <f t="shared" si="4"/>
        <v>0.73746656431918456</v>
      </c>
      <c r="G137" s="9">
        <f>$B$14*SQRT($B$13)/SQRT(2*PI())</f>
        <v>0.11283791670955129</v>
      </c>
    </row>
    <row r="138" spans="1:7" x14ac:dyDescent="0.25">
      <c r="A138" s="7">
        <f t="shared" si="5"/>
        <v>11.599999999999975</v>
      </c>
      <c r="B138" s="8">
        <f>(LN(A138/$B$12)+($B$15-$B$16+0.5*$B$14^2)*$B$13)/($B$14*SQRT($B$13))</f>
        <v>0.66616531665166734</v>
      </c>
      <c r="C138" s="8">
        <f>(LN(A138/$B$12)+($B$15-$B$16-0.5*$B$14^2)*$B$13)/($B$14*SQRT($B$13))</f>
        <v>0.38332260417704833</v>
      </c>
      <c r="D138" s="7">
        <f>A138*EXP(-$B$16*$B$13)*NORMSDIST(B138)-$B$12*EXP(-$B$15*$B$13)*NORMSDIST(C138)</f>
        <v>2.1766313589499582</v>
      </c>
      <c r="E138" s="7">
        <f t="shared" si="3"/>
        <v>1.3089198338307921</v>
      </c>
      <c r="F138" s="10">
        <f t="shared" si="4"/>
        <v>0.74734728042983134</v>
      </c>
      <c r="G138" s="9">
        <f>$B$14*SQRT($B$13)/SQRT(2*PI())</f>
        <v>0.11283791670955129</v>
      </c>
    </row>
    <row r="139" spans="1:7" x14ac:dyDescent="0.25">
      <c r="A139" s="7">
        <f t="shared" si="5"/>
        <v>11.699999999999974</v>
      </c>
      <c r="B139" s="8">
        <f>(LN(A139/$B$12)+($B$15-$B$16+0.5*$B$14^2)*$B$13)/($B$14*SQRT($B$13))</f>
        <v>0.69651343351241823</v>
      </c>
      <c r="C139" s="8">
        <f>(LN(A139/$B$12)+($B$15-$B$16-0.5*$B$14^2)*$B$13)/($B$14*SQRT($B$13))</f>
        <v>0.41367072103779923</v>
      </c>
      <c r="D139" s="7">
        <f>A139*EXP(-$B$16*$B$13)*NORMSDIST(B139)-$B$12*EXP(-$B$15*$B$13)*NORMSDIST(C139)</f>
        <v>2.2518483798815492</v>
      </c>
      <c r="E139" s="7">
        <f t="shared" si="3"/>
        <v>1.3202036255017471</v>
      </c>
      <c r="F139" s="10">
        <f t="shared" si="4"/>
        <v>0.75694632627400293</v>
      </c>
      <c r="G139" s="9">
        <f>$B$14*SQRT($B$13)/SQRT(2*PI())</f>
        <v>0.11283791670955129</v>
      </c>
    </row>
    <row r="140" spans="1:7" x14ac:dyDescent="0.25">
      <c r="A140" s="7">
        <f t="shared" si="5"/>
        <v>11.799999999999974</v>
      </c>
      <c r="B140" s="8">
        <f>(LN(A140/$B$12)+($B$15-$B$16+0.5*$B$14^2)*$B$13)/($B$14*SQRT($B$13))</f>
        <v>0.72660326539618081</v>
      </c>
      <c r="C140" s="8">
        <f>(LN(A140/$B$12)+($B$15-$B$16-0.5*$B$14^2)*$B$13)/($B$14*SQRT($B$13))</f>
        <v>0.44376055292156175</v>
      </c>
      <c r="D140" s="7">
        <f>A140*EXP(-$B$16*$B$13)*NORMSDIST(B140)-$B$12*EXP(-$B$15*$B$13)*NORMSDIST(C140)</f>
        <v>2.3280112941347397</v>
      </c>
      <c r="E140" s="7">
        <f t="shared" si="3"/>
        <v>1.3314874171727022</v>
      </c>
      <c r="F140" s="10">
        <f t="shared" si="4"/>
        <v>0.76626548634664138</v>
      </c>
      <c r="G140" s="9">
        <f>$B$14*SQRT($B$13)/SQRT(2*PI())</f>
        <v>0.11283791670955129</v>
      </c>
    </row>
    <row r="141" spans="1:7" x14ac:dyDescent="0.25">
      <c r="A141" s="7">
        <f t="shared" si="5"/>
        <v>11.899999999999974</v>
      </c>
      <c r="B141" s="8">
        <f>(LN(A141/$B$12)+($B$15-$B$16+0.5*$B$14^2)*$B$13)/($B$14*SQRT($B$13))</f>
        <v>0.75643917162134722</v>
      </c>
      <c r="C141" s="8">
        <f>(LN(A141/$B$12)+($B$15-$B$16-0.5*$B$14^2)*$B$13)/($B$14*SQRT($B$13))</f>
        <v>0.47359645914672821</v>
      </c>
      <c r="D141" s="7">
        <f>A141*EXP(-$B$16*$B$13)*NORMSDIST(B141)-$B$12*EXP(-$B$15*$B$13)*NORMSDIST(C141)</f>
        <v>2.4050922229416649</v>
      </c>
      <c r="E141" s="7">
        <f t="shared" si="3"/>
        <v>1.3427712088436574</v>
      </c>
      <c r="F141" s="10">
        <f t="shared" si="4"/>
        <v>0.77530703514210575</v>
      </c>
      <c r="G141" s="9">
        <f>$B$14*SQRT($B$13)/SQRT(2*PI())</f>
        <v>0.11283791670955129</v>
      </c>
    </row>
    <row r="142" spans="1:7" x14ac:dyDescent="0.25">
      <c r="A142" s="7">
        <f t="shared" si="5"/>
        <v>11.999999999999973</v>
      </c>
      <c r="B142" s="8">
        <f>(LN(A142/$B$12)+($B$15-$B$16+0.5*$B$14^2)*$B$13)/($B$14*SQRT($B$13))</f>
        <v>0.78602540206476923</v>
      </c>
      <c r="C142" s="8">
        <f>(LN(A142/$B$12)+($B$15-$B$16-0.5*$B$14^2)*$B$13)/($B$14*SQRT($B$13))</f>
        <v>0.50318268959015022</v>
      </c>
      <c r="D142" s="7">
        <f>A142*EXP(-$B$16*$B$13)*NORMSDIST(B142)-$B$12*EXP(-$B$15*$B$13)*NORMSDIST(C142)</f>
        <v>2.4830635378173564</v>
      </c>
      <c r="E142" s="7">
        <f t="shared" si="3"/>
        <v>1.3540550005146126</v>
      </c>
      <c r="F142" s="10">
        <f t="shared" si="4"/>
        <v>0.78407369727250475</v>
      </c>
      <c r="G142" s="9">
        <f>$B$14*SQRT($B$13)/SQRT(2*PI())</f>
        <v>0.11283791670955129</v>
      </c>
    </row>
    <row r="143" spans="1:7" x14ac:dyDescent="0.25">
      <c r="A143" s="7">
        <f t="shared" si="5"/>
        <v>12.099999999999973</v>
      </c>
      <c r="B143" s="8">
        <f>(LN(A143/$B$12)+($B$15-$B$16+0.5*$B$14^2)*$B$13)/($B$14*SQRT($B$13))</f>
        <v>0.8153661007947739</v>
      </c>
      <c r="C143" s="8">
        <f>(LN(A143/$B$12)+($B$15-$B$16-0.5*$B$14^2)*$B$13)/($B$14*SQRT($B$13))</f>
        <v>0.53252338832015489</v>
      </c>
      <c r="D143" s="7">
        <f>A143*EXP(-$B$16*$B$13)*NORMSDIST(B143)-$B$12*EXP(-$B$15*$B$13)*NORMSDIST(C143)</f>
        <v>2.5618979036265142</v>
      </c>
      <c r="E143" s="7">
        <f t="shared" si="3"/>
        <v>1.3653387921855673</v>
      </c>
      <c r="F143" s="10">
        <f t="shared" si="4"/>
        <v>0.7925686087754551</v>
      </c>
      <c r="G143" s="9">
        <f>$B$14*SQRT($B$13)/SQRT(2*PI())</f>
        <v>0.11283791670955129</v>
      </c>
    </row>
    <row r="144" spans="1:7" x14ac:dyDescent="0.25">
      <c r="A144" s="7">
        <f t="shared" si="5"/>
        <v>12.199999999999973</v>
      </c>
      <c r="B144" s="8">
        <f>(LN(A144/$B$12)+($B$15-$B$16+0.5*$B$14^2)*$B$13)/($B$14*SQRT($B$13))</f>
        <v>0.84446530955467447</v>
      </c>
      <c r="C144" s="8">
        <f>(LN(A144/$B$12)+($B$15-$B$16-0.5*$B$14^2)*$B$13)/($B$14*SQRT($B$13))</f>
        <v>0.56162259708005546</v>
      </c>
      <c r="D144" s="7">
        <f>A144*EXP(-$B$16*$B$13)*NORMSDIST(B144)-$B$12*EXP(-$B$15*$B$13)*NORMSDIST(C144)</f>
        <v>2.6415683178450085</v>
      </c>
      <c r="E144" s="7">
        <f t="shared" si="3"/>
        <v>1.3766225838565225</v>
      </c>
      <c r="F144" s="10">
        <f t="shared" si="4"/>
        <v>0.80079527971656961</v>
      </c>
      <c r="G144" s="9">
        <f>$B$14*SQRT($B$13)/SQRT(2*PI())</f>
        <v>0.11283791670955129</v>
      </c>
    </row>
    <row r="145" spans="1:7" x14ac:dyDescent="0.25">
      <c r="A145" s="7">
        <f t="shared" si="5"/>
        <v>12.299999999999972</v>
      </c>
      <c r="B145" s="8">
        <f>(LN(A145/$B$12)+($B$15-$B$16+0.5*$B$14^2)*$B$13)/($B$14*SQRT($B$13))</f>
        <v>0.87332697110408963</v>
      </c>
      <c r="C145" s="8">
        <f>(LN(A145/$B$12)+($B$15-$B$16-0.5*$B$14^2)*$B$13)/($B$14*SQRT($B$13))</f>
        <v>0.59048425862947063</v>
      </c>
      <c r="D145" s="7">
        <f>A145*EXP(-$B$16*$B$13)*NORMSDIST(B145)-$B$12*EXP(-$B$15*$B$13)*NORMSDIST(C145)</f>
        <v>2.7220481461500263</v>
      </c>
      <c r="E145" s="7">
        <f t="shared" si="3"/>
        <v>1.3879063755274776</v>
      </c>
      <c r="F145" s="10">
        <f t="shared" si="4"/>
        <v>0.80875755817245798</v>
      </c>
      <c r="G145" s="9">
        <f>$B$14*SQRT($B$13)/SQRT(2*PI())</f>
        <v>0.11283791670955129</v>
      </c>
    </row>
    <row r="146" spans="1:7" x14ac:dyDescent="0.25">
      <c r="A146" s="7">
        <f t="shared" si="5"/>
        <v>12.399999999999972</v>
      </c>
      <c r="B146" s="8">
        <f>(LN(A146/$B$12)+($B$15-$B$16+0.5*$B$14^2)*$B$13)/($B$14*SQRT($B$13))</f>
        <v>0.90195493242498037</v>
      </c>
      <c r="C146" s="8">
        <f>(LN(A146/$B$12)+($B$15-$B$16-0.5*$B$14^2)*$B$13)/($B$14*SQRT($B$13))</f>
        <v>0.61911221995036125</v>
      </c>
      <c r="D146" s="7">
        <f>A146*EXP(-$B$16*$B$13)*NORMSDIST(B146)-$B$12*EXP(-$B$15*$B$13)*NORMSDIST(C146)</f>
        <v>2.8033111544804132</v>
      </c>
      <c r="E146" s="7">
        <f t="shared" si="3"/>
        <v>1.3991901671984328</v>
      </c>
      <c r="F146" s="10">
        <f t="shared" si="4"/>
        <v>0.81645959566206416</v>
      </c>
      <c r="G146" s="9">
        <f>$B$14*SQRT($B$13)/SQRT(2*PI())</f>
        <v>0.11283791670955129</v>
      </c>
    </row>
    <row r="147" spans="1:7" x14ac:dyDescent="0.25">
      <c r="A147" s="7">
        <f t="shared" si="5"/>
        <v>12.499999999999972</v>
      </c>
      <c r="B147" s="8">
        <f>(LN(A147/$B$12)+($B$15-$B$16+0.5*$B$14^2)*$B$13)/($B$14*SQRT($B$13))</f>
        <v>0.9303529477989313</v>
      </c>
      <c r="C147" s="8">
        <f>(LN(A147/$B$12)+($B$15-$B$16-0.5*$B$14^2)*$B$13)/($B$14*SQRT($B$13))</f>
        <v>0.6475102353243124</v>
      </c>
      <c r="D147" s="7">
        <f>A147*EXP(-$B$16*$B$13)*NORMSDIST(B147)-$B$12*EXP(-$B$15*$B$13)*NORMSDIST(C147)</f>
        <v>2.8853315377148023</v>
      </c>
      <c r="E147" s="7">
        <f t="shared" si="3"/>
        <v>1.410473958869388</v>
      </c>
      <c r="F147" s="10">
        <f t="shared" si="4"/>
        <v>0.82390581407771379</v>
      </c>
      <c r="G147" s="9">
        <f>$B$14*SQRT($B$13)/SQRT(2*PI())</f>
        <v>0.11283791670955129</v>
      </c>
    </row>
    <row r="148" spans="1:7" x14ac:dyDescent="0.25">
      <c r="A148" s="7">
        <f t="shared" si="5"/>
        <v>12.599999999999971</v>
      </c>
      <c r="B148" s="8">
        <f>(LN(A148/$B$12)+($B$15-$B$16+0.5*$B$14^2)*$B$13)/($B$14*SQRT($B$13))</f>
        <v>0.95852468176182049</v>
      </c>
      <c r="C148" s="8">
        <f>(LN(A148/$B$12)+($B$15-$B$16-0.5*$B$14^2)*$B$13)/($B$14*SQRT($B$13))</f>
        <v>0.67568196928720148</v>
      </c>
      <c r="D148" s="7">
        <f>A148*EXP(-$B$16*$B$13)*NORMSDIST(B148)-$B$12*EXP(-$B$15*$B$13)*NORMSDIST(C148)</f>
        <v>2.9680839451193854</v>
      </c>
      <c r="E148" s="7">
        <f t="shared" si="3"/>
        <v>1.4217577505403429</v>
      </c>
      <c r="F148" s="10">
        <f t="shared" si="4"/>
        <v>0.8311008741522683</v>
      </c>
      <c r="G148" s="9">
        <f>$B$14*SQRT($B$13)/SQRT(2*PI())</f>
        <v>0.11283791670955129</v>
      </c>
    </row>
    <row r="149" spans="1:7" x14ac:dyDescent="0.25">
      <c r="A149" s="7">
        <f t="shared" si="5"/>
        <v>12.699999999999971</v>
      </c>
      <c r="B149" s="8">
        <f>(LN(A149/$B$12)+($B$15-$B$16+0.5*$B$14^2)*$B$13)/($B$14*SQRT($B$13))</f>
        <v>0.9864737119417043</v>
      </c>
      <c r="C149" s="8">
        <f>(LN(A149/$B$12)+($B$15-$B$16-0.5*$B$14^2)*$B$13)/($B$14*SQRT($B$13))</f>
        <v>0.70363099946708529</v>
      </c>
      <c r="D149" s="7">
        <f>A149*EXP(-$B$16*$B$13)*NORMSDIST(B149)-$B$12*EXP(-$B$15*$B$13)*NORMSDIST(C149)</f>
        <v>3.0515435027202304</v>
      </c>
      <c r="E149" s="7">
        <f t="shared" si="3"/>
        <v>1.4330415422112979</v>
      </c>
      <c r="F149" s="10">
        <f t="shared" si="4"/>
        <v>0.83804964548524707</v>
      </c>
      <c r="G149" s="9">
        <f>$B$14*SQRT($B$13)/SQRT(2*PI())</f>
        <v>0.11283791670955129</v>
      </c>
    </row>
    <row r="150" spans="1:7" x14ac:dyDescent="0.25">
      <c r="A150" s="7">
        <f t="shared" si="5"/>
        <v>12.799999999999971</v>
      </c>
      <c r="B150" s="8">
        <f>(LN(A150/$B$12)+($B$15-$B$16+0.5*$B$14^2)*$B$13)/($B$14*SQRT($B$13))</f>
        <v>1.0142035317854088</v>
      </c>
      <c r="C150" s="8">
        <f>(LN(A150/$B$12)+($B$15-$B$16-0.5*$B$14^2)*$B$13)/($B$14*SQRT($B$13))</f>
        <v>0.73136081931078989</v>
      </c>
      <c r="D150" s="7">
        <f>A150*EXP(-$B$16*$B$13)*NORMSDIST(B150)-$B$12*EXP(-$B$15*$B$13)*NORMSDIST(C150)</f>
        <v>3.1356858327566233</v>
      </c>
      <c r="E150" s="7">
        <f t="shared" si="3"/>
        <v>1.444325333882253</v>
      </c>
      <c r="F150" s="10">
        <f t="shared" si="4"/>
        <v>0.84475717813859397</v>
      </c>
      <c r="G150" s="9">
        <f>$B$14*SQRT($B$13)/SQRT(2*PI())</f>
        <v>0.11283791670955129</v>
      </c>
    </row>
    <row r="151" spans="1:7" x14ac:dyDescent="0.25">
      <c r="A151" s="7">
        <f t="shared" si="5"/>
        <v>12.89999999999997</v>
      </c>
      <c r="B151" s="8">
        <f>(LN(A151/$B$12)+($B$15-$B$16+0.5*$B$14^2)*$B$13)/($B$14*SQRT($B$13))</f>
        <v>1.0417175531790241</v>
      </c>
      <c r="C151" s="8">
        <f>(LN(A151/$B$12)+($B$15-$B$16-0.5*$B$14^2)*$B$13)/($B$14*SQRT($B$13))</f>
        <v>0.75887484070440492</v>
      </c>
      <c r="D151" s="7">
        <f>A151*EXP(-$B$16*$B$13)*NORMSDIST(B151)-$B$12*EXP(-$B$15*$B$13)*NORMSDIST(C151)</f>
        <v>3.2204870703725366</v>
      </c>
      <c r="E151" s="7">
        <f t="shared" si="3"/>
        <v>1.4556091255532082</v>
      </c>
      <c r="F151" s="10">
        <f t="shared" si="4"/>
        <v>0.8512286758019012</v>
      </c>
      <c r="G151" s="9">
        <f>$B$14*SQRT($B$13)/SQRT(2*PI())</f>
        <v>0.11283791670955129</v>
      </c>
    </row>
    <row r="152" spans="1:7" x14ac:dyDescent="0.25">
      <c r="A152" s="7">
        <f t="shared" si="5"/>
        <v>12.99999999999997</v>
      </c>
      <c r="B152" s="8">
        <f>(LN(A152/$B$12)+($B$15-$B$16+0.5*$B$14^2)*$B$13)/($B$14*SQRT($B$13))</f>
        <v>1.0690191089672192</v>
      </c>
      <c r="C152" s="8">
        <f>(LN(A152/$B$12)+($B$15-$B$16-0.5*$B$14^2)*$B$13)/($B$14*SQRT($B$13))</f>
        <v>0.78617639649260029</v>
      </c>
      <c r="D152" s="7">
        <f>A152*EXP(-$B$16*$B$13)*NORMSDIST(B152)-$B$12*EXP(-$B$15*$B$13)*NORMSDIST(C152)</f>
        <v>3.3059238777026962</v>
      </c>
      <c r="E152" s="7">
        <f t="shared" ref="E152:E215" si="6">A152*$B$14*SQRT($B$13)/SQRT(2*PI())</f>
        <v>1.4668929172241634</v>
      </c>
      <c r="F152" s="10">
        <f t="shared" ref="F152:F215" si="7">NORMSDIST(B152)</f>
        <v>0.85746947051726596</v>
      </c>
      <c r="G152" s="9">
        <f>$B$14*SQRT($B$13)/SQRT(2*PI())</f>
        <v>0.11283791670955129</v>
      </c>
    </row>
    <row r="153" spans="1:7" x14ac:dyDescent="0.25">
      <c r="A153" s="7">
        <f t="shared" ref="A153:A216" si="8">A152+$B$21</f>
        <v>13.099999999999969</v>
      </c>
      <c r="B153" s="8">
        <f>(LN(A153/$B$12)+($B$15-$B$16+0.5*$B$14^2)*$B$13)/($B$14*SQRT($B$13))</f>
        <v>1.0961114553760269</v>
      </c>
      <c r="C153" s="8">
        <f>(LN(A153/$B$12)+($B$15-$B$16-0.5*$B$14^2)*$B$13)/($B$14*SQRT($B$13))</f>
        <v>0.81326874290140794</v>
      </c>
      <c r="D153" s="7">
        <f>A153*EXP(-$B$16*$B$13)*NORMSDIST(B153)-$B$12*EXP(-$B$15*$B$13)*NORMSDIST(C153)</f>
        <v>3.391973455508392</v>
      </c>
      <c r="E153" s="7">
        <f t="shared" si="6"/>
        <v>1.4781767088951183</v>
      </c>
      <c r="F153" s="10">
        <f t="shared" si="7"/>
        <v>0.86348499894548636</v>
      </c>
      <c r="G153" s="9">
        <f>$B$14*SQRT($B$13)/SQRT(2*PI())</f>
        <v>0.11283791670955129</v>
      </c>
    </row>
    <row r="154" spans="1:7" x14ac:dyDescent="0.25">
      <c r="A154" s="7">
        <f t="shared" si="8"/>
        <v>13.199999999999969</v>
      </c>
      <c r="B154" s="8">
        <f>(LN(A154/$B$12)+($B$15-$B$16+0.5*$B$14^2)*$B$13)/($B$14*SQRT($B$13))</f>
        <v>1.1229977743435051</v>
      </c>
      <c r="C154" s="8">
        <f>(LN(A154/$B$12)+($B$15-$B$16-0.5*$B$14^2)*$B$13)/($B$14*SQRT($B$13))</f>
        <v>0.84015506186888622</v>
      </c>
      <c r="D154" s="7">
        <f>A154*EXP(-$B$16*$B$13)*NORMSDIST(B154)-$B$12*EXP(-$B$15*$B$13)*NORMSDIST(C154)</f>
        <v>3.4786135525159398</v>
      </c>
      <c r="E154" s="7">
        <f t="shared" si="6"/>
        <v>1.4894605005660735</v>
      </c>
      <c r="F154" s="10">
        <f t="shared" si="7"/>
        <v>0.86928078014792975</v>
      </c>
      <c r="G154" s="9">
        <f>$B$14*SQRT($B$13)/SQRT(2*PI())</f>
        <v>0.11283791670955129</v>
      </c>
    </row>
    <row r="155" spans="1:7" x14ac:dyDescent="0.25">
      <c r="A155" s="7">
        <f t="shared" si="8"/>
        <v>13.299999999999969</v>
      </c>
      <c r="B155" s="8">
        <f>(LN(A155/$B$12)+($B$15-$B$16+0.5*$B$14^2)*$B$13)/($B$14*SQRT($B$13))</f>
        <v>1.1496811757624483</v>
      </c>
      <c r="C155" s="8">
        <f>(LN(A155/$B$12)+($B$15-$B$16-0.5*$B$14^2)*$B$13)/($B$14*SQRT($B$13))</f>
        <v>0.86683846328782932</v>
      </c>
      <c r="D155" s="7">
        <f>A155*EXP(-$B$16*$B$13)*NORMSDIST(B155)-$B$12*EXP(-$B$15*$B$13)*NORMSDIST(C155)</f>
        <v>3.5658224726077989</v>
      </c>
      <c r="E155" s="7">
        <f t="shared" si="6"/>
        <v>1.5007442922370287</v>
      </c>
      <c r="F155" s="10">
        <f t="shared" si="7"/>
        <v>0.87486239485204575</v>
      </c>
      <c r="G155" s="9">
        <f>$B$14*SQRT($B$13)/SQRT(2*PI())</f>
        <v>0.11283791670955129</v>
      </c>
    </row>
    <row r="156" spans="1:7" x14ac:dyDescent="0.25">
      <c r="A156" s="7">
        <f t="shared" si="8"/>
        <v>13.399999999999968</v>
      </c>
      <c r="B156" s="8">
        <f>(LN(A156/$B$12)+($B$15-$B$16+0.5*$B$14^2)*$B$13)/($B$14*SQRT($B$13))</f>
        <v>1.1761646996390962</v>
      </c>
      <c r="C156" s="8">
        <f>(LN(A156/$B$12)+($B$15-$B$16-0.5*$B$14^2)*$B$13)/($B$14*SQRT($B$13))</f>
        <v>0.89332198716447742</v>
      </c>
      <c r="D156" s="7">
        <f>A156*EXP(-$B$16*$B$13)*NORMSDIST(B156)-$B$12*EXP(-$B$15*$B$13)*NORMSDIST(C156)</f>
        <v>3.6535790800128751</v>
      </c>
      <c r="E156" s="7">
        <f t="shared" si="6"/>
        <v>1.5120280839079838</v>
      </c>
      <c r="F156" s="10">
        <f t="shared" si="7"/>
        <v>0.88023546616308068</v>
      </c>
      <c r="G156" s="9">
        <f>$B$14*SQRT($B$13)/SQRT(2*PI())</f>
        <v>0.11283791670955129</v>
      </c>
    </row>
    <row r="157" spans="1:7" x14ac:dyDescent="0.25">
      <c r="A157" s="7">
        <f t="shared" si="8"/>
        <v>13.499999999999968</v>
      </c>
      <c r="B157" s="8">
        <f>(LN(A157/$B$12)+($B$15-$B$16+0.5*$B$14^2)*$B$13)/($B$14*SQRT($B$13))</f>
        <v>1.2024513181715968</v>
      </c>
      <c r="C157" s="8">
        <f>(LN(A157/$B$12)+($B$15-$B$16-0.5*$B$14^2)*$B$13)/($B$14*SQRT($B$13))</f>
        <v>0.919608605696978</v>
      </c>
      <c r="D157" s="7">
        <f>A157*EXP(-$B$16*$B$13)*NORMSDIST(B157)-$B$12*EXP(-$B$15*$B$13)*NORMSDIST(C157)</f>
        <v>3.7418628026385967</v>
      </c>
      <c r="E157" s="7">
        <f t="shared" si="6"/>
        <v>1.5233118755789388</v>
      </c>
      <c r="F157" s="10">
        <f t="shared" si="7"/>
        <v>0.88540564168001434</v>
      </c>
      <c r="G157" s="9">
        <f>$B$14*SQRT($B$13)/SQRT(2*PI())</f>
        <v>0.11283791670955129</v>
      </c>
    </row>
    <row r="158" spans="1:7" x14ac:dyDescent="0.25">
      <c r="A158" s="7">
        <f t="shared" si="8"/>
        <v>13.599999999999968</v>
      </c>
      <c r="B158" s="8">
        <f>(LN(A158/$B$12)+($B$15-$B$16+0.5*$B$14^2)*$B$13)/($B$14*SQRT($B$13))</f>
        <v>1.2285439377517633</v>
      </c>
      <c r="C158" s="8">
        <f>(LN(A158/$B$12)+($B$15-$B$16-0.5*$B$14^2)*$B$13)/($B$14*SQRT($B$13))</f>
        <v>0.9457012252771444</v>
      </c>
      <c r="D158" s="7">
        <f>A158*EXP(-$B$16*$B$13)*NORMSDIST(B158)-$B$12*EXP(-$B$15*$B$13)*NORMSDIST(C158)</f>
        <v>3.830653633682866</v>
      </c>
      <c r="E158" s="7">
        <f t="shared" si="6"/>
        <v>1.5345956672498937</v>
      </c>
      <c r="F158" s="10">
        <f t="shared" si="7"/>
        <v>0.89037857696998979</v>
      </c>
      <c r="G158" s="9">
        <f>$B$14*SQRT($B$13)/SQRT(2*PI())</f>
        <v>0.11283791670955129</v>
      </c>
    </row>
    <row r="159" spans="1:7" x14ac:dyDescent="0.25">
      <c r="A159" s="7">
        <f t="shared" si="8"/>
        <v>13.699999999999967</v>
      </c>
      <c r="B159" s="8">
        <f>(LN(A159/$B$12)+($B$15-$B$16+0.5*$B$14^2)*$B$13)/($B$14*SQRT($B$13))</f>
        <v>1.2544454008935098</v>
      </c>
      <c r="C159" s="8">
        <f>(LN(A159/$B$12)+($B$15-$B$16-0.5*$B$14^2)*$B$13)/($B$14*SQRT($B$13))</f>
        <v>0.97160268841889086</v>
      </c>
      <c r="D159" s="7">
        <f>A159*EXP(-$B$16*$B$13)*NORMSDIST(B159)-$B$12*EXP(-$B$15*$B$13)*NORMSDIST(C159)</f>
        <v>3.9199321316593991</v>
      </c>
      <c r="E159" s="7">
        <f t="shared" si="6"/>
        <v>1.5458794589208489</v>
      </c>
      <c r="F159" s="10">
        <f t="shared" si="7"/>
        <v>0.89515992035250735</v>
      </c>
      <c r="G159" s="9">
        <f>$B$14*SQRT($B$13)/SQRT(2*PI())</f>
        <v>0.11283791670955129</v>
      </c>
    </row>
    <row r="160" spans="1:7" x14ac:dyDescent="0.25">
      <c r="A160" s="7">
        <f t="shared" si="8"/>
        <v>13.799999999999967</v>
      </c>
      <c r="B160" s="8">
        <f>(LN(A160/$B$12)+($B$15-$B$16+0.5*$B$14^2)*$B$13)/($B$14*SQRT($B$13))</f>
        <v>1.2801584880911598</v>
      </c>
      <c r="C160" s="8">
        <f>(LN(A160/$B$12)+($B$15-$B$16-0.5*$B$14^2)*$B$13)/($B$14*SQRT($B$13))</f>
        <v>0.99731577561654106</v>
      </c>
      <c r="D160" s="7">
        <f>A160*EXP(-$B$16*$B$13)*NORMSDIST(B160)-$B$12*EXP(-$B$15*$B$13)*NORMSDIST(C160)</f>
        <v>4.0096794189648239</v>
      </c>
      <c r="E160" s="7">
        <f t="shared" si="6"/>
        <v>1.557163250591804</v>
      </c>
      <c r="F160" s="10">
        <f t="shared" si="7"/>
        <v>0.89975529894230333</v>
      </c>
      <c r="G160" s="9">
        <f>$B$14*SQRT($B$13)/SQRT(2*PI())</f>
        <v>0.11283791670955129</v>
      </c>
    </row>
    <row r="161" spans="1:7" x14ac:dyDescent="0.25">
      <c r="A161" s="7">
        <f t="shared" si="8"/>
        <v>13.899999999999967</v>
      </c>
      <c r="B161" s="8">
        <f>(LN(A161/$B$12)+($B$15-$B$16+0.5*$B$14^2)*$B$13)/($B$14*SQRT($B$13))</f>
        <v>1.3056859196106652</v>
      </c>
      <c r="C161" s="8">
        <f>(LN(A161/$B$12)+($B$15-$B$16-0.5*$B$14^2)*$B$13)/($B$14*SQRT($B$13))</f>
        <v>1.022843207136046</v>
      </c>
      <c r="D161" s="7">
        <f>A161*EXP(-$B$16*$B$13)*NORMSDIST(B161)-$B$12*EXP(-$B$15*$B$13)*NORMSDIST(C161)</f>
        <v>4.0998771791108233</v>
      </c>
      <c r="E161" s="7">
        <f t="shared" si="6"/>
        <v>1.5684470422627592</v>
      </c>
      <c r="F161" s="10">
        <f t="shared" si="7"/>
        <v>0.90417030589809466</v>
      </c>
      <c r="G161" s="9">
        <f>$B$14*SQRT($B$13)/SQRT(2*PI())</f>
        <v>0.11283791670955129</v>
      </c>
    </row>
    <row r="162" spans="1:7" x14ac:dyDescent="0.25">
      <c r="A162" s="7">
        <f t="shared" si="8"/>
        <v>13.999999999999966</v>
      </c>
      <c r="B162" s="8">
        <f>(LN(A162/$B$12)+($B$15-$B$16+0.5*$B$14^2)*$B$13)/($B$14*SQRT($B$13))</f>
        <v>1.331030357216622</v>
      </c>
      <c r="C162" s="8">
        <f>(LN(A162/$B$12)+($B$15-$B$16-0.5*$B$14^2)*$B$13)/($B$14*SQRT($B$13))</f>
        <v>1.0481876447420029</v>
      </c>
      <c r="D162" s="7">
        <f>A162*EXP(-$B$16*$B$13)*NORMSDIST(B162)-$B$12*EXP(-$B$15*$B$13)*NORMSDIST(C162)</f>
        <v>4.1905076527391767</v>
      </c>
      <c r="E162" s="7">
        <f t="shared" si="6"/>
        <v>1.5797308339337144</v>
      </c>
      <c r="F162" s="10">
        <f t="shared" si="7"/>
        <v>0.9084104888231721</v>
      </c>
      <c r="G162" s="9">
        <f>$B$14*SQRT($B$13)/SQRT(2*PI())</f>
        <v>0.11283791670955129</v>
      </c>
    </row>
    <row r="163" spans="1:7" x14ac:dyDescent="0.25">
      <c r="A163" s="7">
        <f t="shared" si="8"/>
        <v>14.099999999999966</v>
      </c>
      <c r="B163" s="8">
        <f>(LN(A163/$B$12)+($B$15-$B$16+0.5*$B$14^2)*$B$13)/($B$14*SQRT($B$13))</f>
        <v>1.3561944058378239</v>
      </c>
      <c r="C163" s="8">
        <f>(LN(A163/$B$12)+($B$15-$B$16-0.5*$B$14^2)*$B$13)/($B$14*SQRT($B$13))</f>
        <v>1.073351693363205</v>
      </c>
      <c r="D163" s="7">
        <f>A163*EXP(-$B$16*$B$13)*NORMSDIST(B163)-$B$12*EXP(-$B$15*$B$13)*NORMSDIST(C163)</f>
        <v>4.2815536325322121</v>
      </c>
      <c r="E163" s="7">
        <f t="shared" si="6"/>
        <v>1.5910146256046691</v>
      </c>
      <c r="F163" s="10">
        <f t="shared" si="7"/>
        <v>0.91248133926310682</v>
      </c>
      <c r="G163" s="9">
        <f>$B$14*SQRT($B$13)/SQRT(2*PI())</f>
        <v>0.11283791670955129</v>
      </c>
    </row>
    <row r="164" spans="1:7" x14ac:dyDescent="0.25">
      <c r="A164" s="7">
        <f t="shared" si="8"/>
        <v>14.199999999999966</v>
      </c>
      <c r="B164" s="8">
        <f>(LN(A164/$B$12)+($B$15-$B$16+0.5*$B$14^2)*$B$13)/($B$14*SQRT($B$13))</f>
        <v>1.3811806151739641</v>
      </c>
      <c r="C164" s="8">
        <f>(LN(A164/$B$12)+($B$15-$B$16-0.5*$B$14^2)*$B$13)/($B$14*SQRT($B$13))</f>
        <v>1.0983379026993447</v>
      </c>
      <c r="D164" s="7">
        <f>A164*EXP(-$B$16*$B$13)*NORMSDIST(B164)-$B$12*EXP(-$B$15*$B$13)*NORMSDIST(C164)</f>
        <v>4.3729984571255507</v>
      </c>
      <c r="E164" s="7">
        <f t="shared" si="6"/>
        <v>1.6022984172756243</v>
      </c>
      <c r="F164" s="10">
        <f t="shared" si="7"/>
        <v>0.91638828324555077</v>
      </c>
      <c r="G164" s="9">
        <f>$B$14*SQRT($B$13)/SQRT(2*PI())</f>
        <v>0.11283791670955129</v>
      </c>
    </row>
    <row r="165" spans="1:7" x14ac:dyDescent="0.25">
      <c r="A165" s="7">
        <f t="shared" si="8"/>
        <v>14.299999999999965</v>
      </c>
      <c r="B165" s="8">
        <f>(LN(A165/$B$12)+($B$15-$B$16+0.5*$B$14^2)*$B$13)/($B$14*SQRT($B$13))</f>
        <v>1.4059914812459555</v>
      </c>
      <c r="C165" s="8">
        <f>(LN(A165/$B$12)+($B$15-$B$16-0.5*$B$14^2)*$B$13)/($B$14*SQRT($B$13))</f>
        <v>1.1231487687713366</v>
      </c>
      <c r="D165" s="7">
        <f>A165*EXP(-$B$16*$B$13)*NORMSDIST(B165)-$B$12*EXP(-$B$15*$B$13)*NORMSDIST(C165)</f>
        <v>4.464826004124669</v>
      </c>
      <c r="E165" s="7">
        <f t="shared" si="6"/>
        <v>1.6135822089465794</v>
      </c>
      <c r="F165" s="10">
        <f t="shared" si="7"/>
        <v>0.92013667280720834</v>
      </c>
      <c r="G165" s="9">
        <f>$B$14*SQRT($B$13)/SQRT(2*PI())</f>
        <v>0.11283791670955129</v>
      </c>
    </row>
    <row r="166" spans="1:7" x14ac:dyDescent="0.25">
      <c r="A166" s="7">
        <f t="shared" si="8"/>
        <v>14.399999999999965</v>
      </c>
      <c r="B166" s="8">
        <f>(LN(A166/$B$12)+($B$15-$B$16+0.5*$B$14^2)*$B$13)/($B$14*SQRT($B$13))</f>
        <v>1.4306294478922359</v>
      </c>
      <c r="C166" s="8">
        <f>(LN(A166/$B$12)+($B$15-$B$16-0.5*$B$14^2)*$B$13)/($B$14*SQRT($B$13))</f>
        <v>1.1477867354176172</v>
      </c>
      <c r="D166" s="7">
        <f>A166*EXP(-$B$16*$B$13)*NORMSDIST(B166)-$B$12*EXP(-$B$15*$B$13)*NORMSDIST(C166)</f>
        <v>4.5570206823212445</v>
      </c>
      <c r="E166" s="7">
        <f t="shared" si="6"/>
        <v>1.6248660006175346</v>
      </c>
      <c r="F166" s="10">
        <f t="shared" si="7"/>
        <v>0.92373177845348187</v>
      </c>
      <c r="G166" s="9">
        <f>$B$14*SQRT($B$13)/SQRT(2*PI())</f>
        <v>0.11283791670955129</v>
      </c>
    </row>
    <row r="167" spans="1:7" x14ac:dyDescent="0.25">
      <c r="A167" s="7">
        <f t="shared" si="8"/>
        <v>14.499999999999964</v>
      </c>
      <c r="B167" s="8">
        <f>(LN(A167/$B$12)+($B$15-$B$16+0.5*$B$14^2)*$B$13)/($B$14*SQRT($B$13))</f>
        <v>1.4550969082132963</v>
      </c>
      <c r="C167" s="8">
        <f>(LN(A167/$B$12)+($B$15-$B$16-0.5*$B$14^2)*$B$13)/($B$14*SQRT($B$13))</f>
        <v>1.1722541957386776</v>
      </c>
      <c r="D167" s="7">
        <f>A167*EXP(-$B$16*$B$13)*NORMSDIST(B167)-$B$12*EXP(-$B$15*$B$13)*NORMSDIST(C167)</f>
        <v>4.6495674231998496</v>
      </c>
      <c r="E167" s="7">
        <f t="shared" si="6"/>
        <v>1.6361497922884898</v>
      </c>
      <c r="F167" s="10">
        <f t="shared" si="7"/>
        <v>0.92717878249701524</v>
      </c>
      <c r="G167" s="9">
        <f>$B$14*SQRT($B$13)/SQRT(2*PI())</f>
        <v>0.11283791670955129</v>
      </c>
    </row>
    <row r="168" spans="1:7" x14ac:dyDescent="0.25">
      <c r="A168" s="7">
        <f t="shared" si="8"/>
        <v>14.599999999999964</v>
      </c>
      <c r="B168" s="8">
        <f>(LN(A168/$B$12)+($B$15-$B$16+0.5*$B$14^2)*$B$13)/($B$14*SQRT($B$13))</f>
        <v>1.479396205966562</v>
      </c>
      <c r="C168" s="8">
        <f>(LN(A168/$B$12)+($B$15-$B$16-0.5*$B$14^2)*$B$13)/($B$14*SQRT($B$13))</f>
        <v>1.1965534934919431</v>
      </c>
      <c r="D168" s="7">
        <f>A168*EXP(-$B$16*$B$13)*NORMSDIST(B168)-$B$12*EXP(-$B$15*$B$13)*NORMSDIST(C168)</f>
        <v>4.7424516718202341</v>
      </c>
      <c r="E168" s="7">
        <f t="shared" si="6"/>
        <v>1.6474335839594447</v>
      </c>
      <c r="F168" s="10">
        <f t="shared" si="7"/>
        <v>0.93048277322232265</v>
      </c>
      <c r="G168" s="9">
        <f>$B$14*SQRT($B$13)/SQRT(2*PI())</f>
        <v>0.11283791670955129</v>
      </c>
    </row>
    <row r="169" spans="1:7" x14ac:dyDescent="0.25">
      <c r="A169" s="7">
        <f t="shared" si="8"/>
        <v>14.699999999999964</v>
      </c>
      <c r="B169" s="8">
        <f>(LN(A169/$B$12)+($B$15-$B$16+0.5*$B$14^2)*$B$13)/($B$14*SQRT($B$13))</f>
        <v>1.5035296369136733</v>
      </c>
      <c r="C169" s="8">
        <f>(LN(A169/$B$12)+($B$15-$B$16-0.5*$B$14^2)*$B$13)/($B$14*SQRT($B$13))</f>
        <v>1.2206869244390544</v>
      </c>
      <c r="D169" s="7">
        <f>A169*EXP(-$B$16*$B$13)*NORMSDIST(B169)-$B$12*EXP(-$B$15*$B$13)*NORMSDIST(C169)</f>
        <v>4.8356593771552312</v>
      </c>
      <c r="E169" s="7">
        <f t="shared" si="6"/>
        <v>1.6587173756303999</v>
      </c>
      <c r="F169" s="10">
        <f t="shared" si="7"/>
        <v>0.93364873982487495</v>
      </c>
      <c r="G169" s="9">
        <f>$B$14*SQRT($B$13)/SQRT(2*PI())</f>
        <v>0.11283791670955129</v>
      </c>
    </row>
    <row r="170" spans="1:7" x14ac:dyDescent="0.25">
      <c r="A170" s="7">
        <f t="shared" si="8"/>
        <v>14.799999999999963</v>
      </c>
      <c r="B170" s="8">
        <f>(LN(A170/$B$12)+($B$15-$B$16+0.5*$B$14^2)*$B$13)/($B$14*SQRT($B$13))</f>
        <v>1.5274994501220909</v>
      </c>
      <c r="C170" s="8">
        <f>(LN(A170/$B$12)+($B$15-$B$16-0.5*$B$14^2)*$B$13)/($B$14*SQRT($B$13))</f>
        <v>1.244656737647472</v>
      </c>
      <c r="D170" s="7">
        <f>A170*EXP(-$B$16*$B$13)*NORMSDIST(B170)-$B$12*EXP(-$B$15*$B$13)*NORMSDIST(C170)</f>
        <v>4.9291769819591753</v>
      </c>
      <c r="E170" s="7">
        <f t="shared" si="6"/>
        <v>1.6700011673013551</v>
      </c>
      <c r="F170" s="10">
        <f t="shared" si="7"/>
        <v>0.93668156807436764</v>
      </c>
      <c r="G170" s="9">
        <f>$B$14*SQRT($B$13)/SQRT(2*PI())</f>
        <v>0.11283791670955129</v>
      </c>
    </row>
    <row r="171" spans="1:7" x14ac:dyDescent="0.25">
      <c r="A171" s="7">
        <f t="shared" si="8"/>
        <v>14.899999999999963</v>
      </c>
      <c r="B171" s="8">
        <f>(LN(A171/$B$12)+($B$15-$B$16+0.5*$B$14^2)*$B$13)/($B$14*SQRT($B$13))</f>
        <v>1.5513078492228745</v>
      </c>
      <c r="C171" s="8">
        <f>(LN(A171/$B$12)+($B$15-$B$16-0.5*$B$14^2)*$B$13)/($B$14*SQRT($B$13))</f>
        <v>1.2684651367482558</v>
      </c>
      <c r="D171" s="7">
        <f>A171*EXP(-$B$16*$B$13)*NORMSDIST(B171)-$B$12*EXP(-$B$15*$B$13)*NORMSDIST(C171)</f>
        <v>5.022991412236852</v>
      </c>
      <c r="E171" s="7">
        <f t="shared" si="6"/>
        <v>1.6812849589723102</v>
      </c>
      <c r="F171" s="10">
        <f t="shared" si="7"/>
        <v>0.93958603665340423</v>
      </c>
      <c r="G171" s="9">
        <f>$B$14*SQRT($B$13)/SQRT(2*PI())</f>
        <v>0.11283791670955129</v>
      </c>
    </row>
    <row r="172" spans="1:7" x14ac:dyDescent="0.25">
      <c r="A172" s="7">
        <f t="shared" si="8"/>
        <v>14.999999999999963</v>
      </c>
      <c r="B172" s="8">
        <f>(LN(A172/$B$12)+($B$15-$B$16+0.5*$B$14^2)*$B$13)/($B$14*SQRT($B$13))</f>
        <v>1.5749569936263985</v>
      </c>
      <c r="C172" s="8">
        <f>(LN(A172/$B$12)+($B$15-$B$16-0.5*$B$14^2)*$B$13)/($B$14*SQRT($B$13))</f>
        <v>1.2921142811517796</v>
      </c>
      <c r="D172" s="7">
        <f>A172*EXP(-$B$16*$B$13)*NORMSDIST(B172)-$B$12*EXP(-$B$15*$B$13)*NORMSDIST(C172)</f>
        <v>5.1170900663780721</v>
      </c>
      <c r="E172" s="7">
        <f t="shared" si="6"/>
        <v>1.692568750643265</v>
      </c>
      <c r="F172" s="10">
        <f t="shared" si="7"/>
        <v>0.942366814124451</v>
      </c>
      <c r="G172" s="9">
        <f>$B$14*SQRT($B$13)/SQRT(2*PI())</f>
        <v>0.11283791670955129</v>
      </c>
    </row>
    <row r="173" spans="1:7" x14ac:dyDescent="0.25">
      <c r="A173" s="7">
        <f t="shared" si="8"/>
        <v>15.099999999999962</v>
      </c>
      <c r="B173" s="8">
        <f>(LN(A173/$B$12)+($B$15-$B$16+0.5*$B$14^2)*$B$13)/($B$14*SQRT($B$13))</f>
        <v>1.5984489996976701</v>
      </c>
      <c r="C173" s="8">
        <f>(LN(A173/$B$12)+($B$15-$B$16-0.5*$B$14^2)*$B$13)/($B$14*SQRT($B$13))</f>
        <v>1.3156062872230507</v>
      </c>
      <c r="D173" s="7">
        <f>A173*EXP(-$B$16*$B$13)*NORMSDIST(B173)-$B$12*EXP(-$B$15*$B$13)*NORMSDIST(C173)</f>
        <v>5.2114608040184827</v>
      </c>
      <c r="E173" s="7">
        <f t="shared" si="6"/>
        <v>1.7038525423142201</v>
      </c>
      <c r="F173" s="10">
        <f t="shared" si="7"/>
        <v>0.94502845647963607</v>
      </c>
      <c r="G173" s="9">
        <f>$B$14*SQRT($B$13)/SQRT(2*PI())</f>
        <v>0.11283791670955129</v>
      </c>
    </row>
    <row r="174" spans="1:7" x14ac:dyDescent="0.25">
      <c r="A174" s="7">
        <f t="shared" si="8"/>
        <v>15.199999999999962</v>
      </c>
      <c r="B174" s="8">
        <f>(LN(A174/$B$12)+($B$15-$B$16+0.5*$B$14^2)*$B$13)/($B$14*SQRT($B$13))</f>
        <v>1.621785941892864</v>
      </c>
      <c r="C174" s="8">
        <f>(LN(A174/$B$12)+($B$15-$B$16-0.5*$B$14^2)*$B$13)/($B$14*SQRT($B$13))</f>
        <v>1.3389432294182448</v>
      </c>
      <c r="D174" s="7">
        <f>A174*EXP(-$B$16*$B$13)*NORMSDIST(B174)-$B$12*EXP(-$B$15*$B$13)*NORMSDIST(C174)</f>
        <v>5.306091934682664</v>
      </c>
      <c r="E174" s="7">
        <f t="shared" si="6"/>
        <v>1.7151363339851753</v>
      </c>
      <c r="F174" s="10">
        <f t="shared" si="7"/>
        <v>0.94757540522975903</v>
      </c>
      <c r="G174" s="9">
        <f>$B$14*SQRT($B$13)/SQRT(2*PI())</f>
        <v>0.11283791670955129</v>
      </c>
    </row>
    <row r="175" spans="1:7" x14ac:dyDescent="0.25">
      <c r="A175" s="7">
        <f t="shared" si="8"/>
        <v>15.299999999999962</v>
      </c>
      <c r="B175" s="8">
        <f>(LN(A175/$B$12)+($B$15-$B$16+0.5*$B$14^2)*$B$13)/($B$14*SQRT($B$13))</f>
        <v>1.6449698538585911</v>
      </c>
      <c r="C175" s="8">
        <f>(LN(A175/$B$12)+($B$15-$B$16-0.5*$B$14^2)*$B$13)/($B$14*SQRT($B$13))</f>
        <v>1.3621271413839724</v>
      </c>
      <c r="D175" s="7">
        <f>A175*EXP(-$B$16*$B$13)*NORMSDIST(B175)-$B$12*EXP(-$B$15*$B$13)*NORMSDIST(C175)</f>
        <v>5.4009722062613523</v>
      </c>
      <c r="E175" s="7">
        <f t="shared" si="6"/>
        <v>1.7264201256561302</v>
      </c>
      <c r="F175" s="10">
        <f t="shared" si="7"/>
        <v>0.95001198599071268</v>
      </c>
      <c r="G175" s="9">
        <f>$B$14*SQRT($B$13)/SQRT(2*PI())</f>
        <v>0.11283791670955129</v>
      </c>
    </row>
    <row r="176" spans="1:7" x14ac:dyDescent="0.25">
      <c r="A176" s="7">
        <f t="shared" si="8"/>
        <v>15.399999999999961</v>
      </c>
      <c r="B176" s="8">
        <f>(LN(A176/$B$12)+($B$15-$B$16+0.5*$B$14^2)*$B$13)/($B$14*SQRT($B$13))</f>
        <v>1.6680027294953574</v>
      </c>
      <c r="C176" s="8">
        <f>(LN(A176/$B$12)+($B$15-$B$16-0.5*$B$14^2)*$B$13)/($B$14*SQRT($B$13))</f>
        <v>1.3851600170207388</v>
      </c>
      <c r="D176" s="7">
        <f>A176*EXP(-$B$16*$B$13)*NORMSDIST(B176)-$B$12*EXP(-$B$15*$B$13)*NORMSDIST(C176)</f>
        <v>5.4960907933704775</v>
      </c>
      <c r="E176" s="7">
        <f t="shared" si="6"/>
        <v>1.7377039173270854</v>
      </c>
      <c r="F176" s="10">
        <f t="shared" si="7"/>
        <v>0.95234240752739197</v>
      </c>
      <c r="G176" s="9">
        <f>$B$14*SQRT($B$13)/SQRT(2*PI())</f>
        <v>0.11283791670955129</v>
      </c>
    </row>
    <row r="177" spans="1:7" x14ac:dyDescent="0.25">
      <c r="A177" s="7">
        <f t="shared" si="8"/>
        <v>15.499999999999961</v>
      </c>
      <c r="B177" s="8">
        <f>(LN(A177/$B$12)+($B$15-$B$16+0.5*$B$14^2)*$B$13)/($B$14*SQRT($B$13))</f>
        <v>1.6908865239866095</v>
      </c>
      <c r="C177" s="8">
        <f>(LN(A177/$B$12)+($B$15-$B$16-0.5*$B$14^2)*$B$13)/($B$14*SQRT($B$13))</f>
        <v>1.4080438115119907</v>
      </c>
      <c r="D177" s="7">
        <f>A177*EXP(-$B$16*$B$13)*NORMSDIST(B177)-$B$12*EXP(-$B$15*$B$13)*NORMSDIST(C177)</f>
        <v>5.5914372856359087</v>
      </c>
      <c r="E177" s="7">
        <f t="shared" si="6"/>
        <v>1.7489877089980406</v>
      </c>
      <c r="F177" s="10">
        <f t="shared" si="7"/>
        <v>0.95457076121705542</v>
      </c>
      <c r="G177" s="9">
        <f>$B$14*SQRT($B$13)/SQRT(2*PI())</f>
        <v>0.11283791670955129</v>
      </c>
    </row>
    <row r="178" spans="1:7" x14ac:dyDescent="0.25">
      <c r="A178" s="7">
        <f t="shared" si="8"/>
        <v>15.599999999999961</v>
      </c>
      <c r="B178" s="8">
        <f>(LN(A178/$B$12)+($B$15-$B$16+0.5*$B$14^2)*$B$13)/($B$14*SQRT($B$13))</f>
        <v>1.7136231547946863</v>
      </c>
      <c r="C178" s="8">
        <f>(LN(A178/$B$12)+($B$15-$B$16-0.5*$B$14^2)*$B$13)/($B$14*SQRT($B$13))</f>
        <v>1.4307804423200676</v>
      </c>
      <c r="D178" s="7">
        <f>A178*EXP(-$B$16*$B$13)*NORMSDIST(B178)-$B$12*EXP(-$B$15*$B$13)*NORMSDIST(C178)</f>
        <v>5.6870016759439572</v>
      </c>
      <c r="E178" s="7">
        <f t="shared" si="6"/>
        <v>1.7602715006689953</v>
      </c>
      <c r="F178" s="10">
        <f t="shared" si="7"/>
        <v>0.95670102089599129</v>
      </c>
      <c r="G178" s="9">
        <f>$B$14*SQRT($B$13)/SQRT(2*PI())</f>
        <v>0.11283791670955129</v>
      </c>
    </row>
    <row r="179" spans="1:7" x14ac:dyDescent="0.25">
      <c r="A179" s="7">
        <f t="shared" si="8"/>
        <v>15.69999999999996</v>
      </c>
      <c r="B179" s="8">
        <f>(LN(A179/$B$12)+($B$15-$B$16+0.5*$B$14^2)*$B$13)/($B$14*SQRT($B$13))</f>
        <v>1.736214502624956</v>
      </c>
      <c r="C179" s="8">
        <f>(LN(A179/$B$12)+($B$15-$B$16-0.5*$B$14^2)*$B$13)/($B$14*SQRT($B$13))</f>
        <v>1.4533717901503371</v>
      </c>
      <c r="D179" s="7">
        <f>A179*EXP(-$B$16*$B$13)*NORMSDIST(B179)-$B$12*EXP(-$B$15*$B$13)*NORMSDIST(C179)</f>
        <v>5.7827743486943017</v>
      </c>
      <c r="E179" s="7">
        <f t="shared" si="6"/>
        <v>1.7715552923399505</v>
      </c>
      <c r="F179" s="10">
        <f t="shared" si="7"/>
        <v>0.95873704305522578</v>
      </c>
      <c r="G179" s="9">
        <f>$B$14*SQRT($B$13)/SQRT(2*PI())</f>
        <v>0.11283791670955129</v>
      </c>
    </row>
    <row r="180" spans="1:7" x14ac:dyDescent="0.25">
      <c r="A180" s="7">
        <f t="shared" si="8"/>
        <v>15.79999999999996</v>
      </c>
      <c r="B180" s="8">
        <f>(LN(A180/$B$12)+($B$15-$B$16+0.5*$B$14^2)*$B$13)/($B$14*SQRT($B$13))</f>
        <v>1.7586624123593406</v>
      </c>
      <c r="C180" s="8">
        <f>(LN(A180/$B$12)+($B$15-$B$16-0.5*$B$14^2)*$B$13)/($B$14*SQRT($B$13))</f>
        <v>1.4758196998847217</v>
      </c>
      <c r="D180" s="7">
        <f>A180*EXP(-$B$16*$B$13)*NORMSDIST(B180)-$B$12*EXP(-$B$15*$B$13)*NORMSDIST(C180)</f>
        <v>5.8787460680885744</v>
      </c>
      <c r="E180" s="7">
        <f t="shared" si="6"/>
        <v>1.7828390840109056</v>
      </c>
      <c r="F180" s="10">
        <f t="shared" si="7"/>
        <v>0.96068256735286495</v>
      </c>
      <c r="G180" s="9">
        <f>$B$14*SQRT($B$13)/SQRT(2*PI())</f>
        <v>0.11283791670955129</v>
      </c>
    </row>
    <row r="181" spans="1:7" x14ac:dyDescent="0.25">
      <c r="A181" s="7">
        <f t="shared" si="8"/>
        <v>15.899999999999959</v>
      </c>
      <c r="B181" s="8">
        <f>(LN(A181/$B$12)+($B$15-$B$16+0.5*$B$14^2)*$B$13)/($B$14*SQRT($B$13))</f>
        <v>1.7809686939603939</v>
      </c>
      <c r="C181" s="8">
        <f>(LN(A181/$B$12)+($B$15-$B$16-0.5*$B$14^2)*$B$13)/($B$14*SQRT($B$13))</f>
        <v>1.498125981485775</v>
      </c>
      <c r="D181" s="7">
        <f>A181*EXP(-$B$16*$B$13)*NORMSDIST(B181)-$B$12*EXP(-$B$15*$B$13)*NORMSDIST(C181)</f>
        <v>5.9749079664847251</v>
      </c>
      <c r="E181" s="7">
        <f t="shared" si="6"/>
        <v>1.7941228756818608</v>
      </c>
      <c r="F181" s="10">
        <f t="shared" si="7"/>
        <v>0.96254121741249621</v>
      </c>
      <c r="G181" s="9">
        <f>$B$14*SQRT($B$13)/SQRT(2*PI())</f>
        <v>0.11283791670955129</v>
      </c>
    </row>
    <row r="182" spans="1:7" x14ac:dyDescent="0.25">
      <c r="A182" s="7">
        <f t="shared" si="8"/>
        <v>15.999999999999959</v>
      </c>
      <c r="B182" s="8">
        <f>(LN(A182/$B$12)+($B$15-$B$16+0.5*$B$14^2)*$B$13)/($B$14*SQRT($B$13))</f>
        <v>1.8031351233470376</v>
      </c>
      <c r="C182" s="8">
        <f>(LN(A182/$B$12)+($B$15-$B$16-0.5*$B$14^2)*$B$13)/($B$14*SQRT($B$13))</f>
        <v>1.5202924108724187</v>
      </c>
      <c r="D182" s="7">
        <f>A182*EXP(-$B$16*$B$13)*NORMSDIST(B182)-$B$12*EXP(-$B$15*$B$13)*NORMSDIST(C182)</f>
        <v>6.0712515328443182</v>
      </c>
      <c r="E182" s="7">
        <f t="shared" si="6"/>
        <v>1.805406667352816</v>
      </c>
      <c r="F182" s="10">
        <f t="shared" si="7"/>
        <v>0.96431650187886275</v>
      </c>
      <c r="G182" s="9">
        <f>$B$14*SQRT($B$13)/SQRT(2*PI())</f>
        <v>0.11283791670955129</v>
      </c>
    </row>
    <row r="183" spans="1:7" x14ac:dyDescent="0.25">
      <c r="A183" s="7">
        <f t="shared" si="8"/>
        <v>16.099999999999959</v>
      </c>
      <c r="B183" s="8">
        <f>(LN(A183/$B$12)+($B$15-$B$16+0.5*$B$14^2)*$B$13)/($B$14*SQRT($B$13))</f>
        <v>1.8251634432430124</v>
      </c>
      <c r="C183" s="8">
        <f>(LN(A183/$B$12)+($B$15-$B$16-0.5*$B$14^2)*$B$13)/($B$14*SQRT($B$13))</f>
        <v>1.5423207307683935</v>
      </c>
      <c r="D183" s="7">
        <f>A183*EXP(-$B$16*$B$13)*NORMSDIST(B183)-$B$12*EXP(-$B$15*$B$13)*NORMSDIST(C183)</f>
        <v>6.1677686012971389</v>
      </c>
      <c r="E183" s="7">
        <f t="shared" si="6"/>
        <v>1.8166904590237709</v>
      </c>
      <c r="F183" s="10">
        <f t="shared" si="7"/>
        <v>0.96601181570377537</v>
      </c>
      <c r="G183" s="9">
        <f>$B$14*SQRT($B$13)/SQRT(2*PI())</f>
        <v>0.11283791670955129</v>
      </c>
    </row>
    <row r="184" spans="1:7" x14ac:dyDescent="0.25">
      <c r="A184" s="7">
        <f t="shared" si="8"/>
        <v>16.19999999999996</v>
      </c>
      <c r="B184" s="8">
        <f>(LN(A184/$B$12)+($B$15-$B$16+0.5*$B$14^2)*$B$13)/($B$14*SQRT($B$13))</f>
        <v>1.8470553639990648</v>
      </c>
      <c r="C184" s="8">
        <f>(LN(A184/$B$12)+($B$15-$B$16-0.5*$B$14^2)*$B$13)/($B$14*SQRT($B$13))</f>
        <v>1.5642126515244454</v>
      </c>
      <c r="D184" s="7">
        <f>A184*EXP(-$B$16*$B$13)*NORMSDIST(B184)-$B$12*EXP(-$B$15*$B$13)*NORMSDIST(C184)</f>
        <v>6.2644513398448485</v>
      </c>
      <c r="E184" s="7">
        <f t="shared" si="6"/>
        <v>1.8279742506947263</v>
      </c>
      <c r="F184" s="10">
        <f t="shared" si="7"/>
        <v>0.96763044163692091</v>
      </c>
      <c r="G184" s="9">
        <f>$B$14*SQRT($B$13)/SQRT(2*PI())</f>
        <v>0.11283791670955129</v>
      </c>
    </row>
    <row r="185" spans="1:7" x14ac:dyDescent="0.25">
      <c r="A185" s="7">
        <f t="shared" si="8"/>
        <v>16.299999999999962</v>
      </c>
      <c r="B185" s="8">
        <f>(LN(A185/$B$12)+($B$15-$B$16+0.5*$B$14^2)*$B$13)/($B$14*SQRT($B$13))</f>
        <v>1.8688125643898312</v>
      </c>
      <c r="C185" s="8">
        <f>(LN(A185/$B$12)+($B$15-$B$16-0.5*$B$14^2)*$B$13)/($B$14*SQRT($B$13))</f>
        <v>1.5859698519152123</v>
      </c>
      <c r="D185" s="7">
        <f>A185*EXP(-$B$16*$B$13)*NORMSDIST(B185)-$B$12*EXP(-$B$15*$B$13)*NORMSDIST(C185)</f>
        <v>6.3612922392229159</v>
      </c>
      <c r="E185" s="7">
        <f t="shared" si="6"/>
        <v>1.8392580423656815</v>
      </c>
      <c r="F185" s="10">
        <f t="shared" si="7"/>
        <v>0.96917555189786941</v>
      </c>
      <c r="G185" s="9">
        <f>$B$14*SQRT($B$13)/SQRT(2*PI())</f>
        <v>0.11283791670955129</v>
      </c>
    </row>
    <row r="186" spans="1:7" x14ac:dyDescent="0.25">
      <c r="A186" s="7">
        <f t="shared" si="8"/>
        <v>16.399999999999963</v>
      </c>
      <c r="B186" s="8">
        <f>(LN(A186/$B$12)+($B$15-$B$16+0.5*$B$14^2)*$B$13)/($B$14*SQRT($B$13))</f>
        <v>1.8904366923863591</v>
      </c>
      <c r="C186" s="8">
        <f>(LN(A186/$B$12)+($B$15-$B$16-0.5*$B$14^2)*$B$13)/($B$14*SQRT($B$13))</f>
        <v>1.60759397991174</v>
      </c>
      <c r="D186" s="7">
        <f>A186*EXP(-$B$16*$B$13)*NORMSDIST(B186)-$B$12*EXP(-$B$15*$B$13)*NORMSDIST(C186)</f>
        <v>6.4582841019379735</v>
      </c>
      <c r="E186" s="7">
        <f t="shared" si="6"/>
        <v>1.8505418340366366</v>
      </c>
      <c r="F186" s="10">
        <f t="shared" si="7"/>
        <v>0.97065021000717266</v>
      </c>
      <c r="G186" s="9">
        <f>$B$14*SQRT($B$13)/SQRT(2*PI())</f>
        <v>0.11283791670955129</v>
      </c>
    </row>
    <row r="187" spans="1:7" x14ac:dyDescent="0.25">
      <c r="A187" s="7">
        <f t="shared" si="8"/>
        <v>16.499999999999964</v>
      </c>
      <c r="B187" s="8">
        <f>(LN(A187/$B$12)+($B$15-$B$16+0.5*$B$14^2)*$B$13)/($B$14*SQRT($B$13))</f>
        <v>1.9119293659051357</v>
      </c>
      <c r="C187" s="8">
        <f>(LN(A187/$B$12)+($B$15-$B$16-0.5*$B$14^2)*$B$13)/($B$14*SQRT($B$13))</f>
        <v>1.6290866534305166</v>
      </c>
      <c r="D187" s="7">
        <f>A187*EXP(-$B$16*$B$13)*NORMSDIST(B187)-$B$12*EXP(-$B$15*$B$13)*NORMSDIST(C187)</f>
        <v>6.5554200314952844</v>
      </c>
      <c r="E187" s="7">
        <f t="shared" si="6"/>
        <v>1.8618256257075922</v>
      </c>
      <c r="F187" s="10">
        <f t="shared" si="7"/>
        <v>0.97205737275596416</v>
      </c>
      <c r="G187" s="9">
        <f>$B$14*SQRT($B$13)/SQRT(2*PI())</f>
        <v>0.11283791670955129</v>
      </c>
    </row>
    <row r="188" spans="1:7" x14ac:dyDescent="0.25">
      <c r="A188" s="7">
        <f t="shared" si="8"/>
        <v>16.599999999999966</v>
      </c>
      <c r="B188" s="8">
        <f>(LN(A188/$B$12)+($B$15-$B$16+0.5*$B$14^2)*$B$13)/($B$14*SQRT($B$13))</f>
        <v>1.9332921735344999</v>
      </c>
      <c r="C188" s="8">
        <f>(LN(A188/$B$12)+($B$15-$B$16-0.5*$B$14^2)*$B$13)/($B$14*SQRT($B$13))</f>
        <v>1.6504494610598808</v>
      </c>
      <c r="D188" s="7">
        <f>A188*EXP(-$B$16*$B$13)*NORMSDIST(B188)-$B$12*EXP(-$B$15*$B$13)*NORMSDIST(C188)</f>
        <v>6.6526934218293512</v>
      </c>
      <c r="E188" s="7">
        <f t="shared" si="6"/>
        <v>1.8731094173785474</v>
      </c>
      <c r="F188" s="10">
        <f t="shared" si="7"/>
        <v>0.97339989229494195</v>
      </c>
      <c r="G188" s="9">
        <f>$B$14*SQRT($B$13)/SQRT(2*PI())</f>
        <v>0.11283791670955129</v>
      </c>
    </row>
    <row r="189" spans="1:7" x14ac:dyDescent="0.25">
      <c r="A189" s="7">
        <f t="shared" si="8"/>
        <v>16.699999999999967</v>
      </c>
      <c r="B189" s="8">
        <f>(LN(A189/$B$12)+($B$15-$B$16+0.5*$B$14^2)*$B$13)/($B$14*SQRT($B$13))</f>
        <v>1.9545266752392272</v>
      </c>
      <c r="C189" s="8">
        <f>(LN(A189/$B$12)+($B$15-$B$16-0.5*$B$14^2)*$B$13)/($B$14*SQRT($B$13))</f>
        <v>1.6716839627646081</v>
      </c>
      <c r="D189" s="7">
        <f>A189*EXP(-$B$16*$B$13)*NORMSDIST(B189)-$B$12*EXP(-$B$15*$B$13)*NORMSDIST(C189)</f>
        <v>6.7500979469486229</v>
      </c>
      <c r="E189" s="7">
        <f t="shared" si="6"/>
        <v>1.8843932090495026</v>
      </c>
      <c r="F189" s="10">
        <f t="shared" si="7"/>
        <v>0.97468051832501168</v>
      </c>
      <c r="G189" s="9">
        <f>$B$14*SQRT($B$13)/SQRT(2*PI())</f>
        <v>0.11283791670955129</v>
      </c>
    </row>
    <row r="190" spans="1:7" x14ac:dyDescent="0.25">
      <c r="A190" s="7">
        <f t="shared" si="8"/>
        <v>16.799999999999969</v>
      </c>
      <c r="B190" s="8">
        <f>(LN(A190/$B$12)+($B$15-$B$16+0.5*$B$14^2)*$B$13)/($B$14*SQRT($B$13))</f>
        <v>1.9756344030440915</v>
      </c>
      <c r="C190" s="8">
        <f>(LN(A190/$B$12)+($B$15-$B$16-0.5*$B$14^2)*$B$13)/($B$14*SQRT($B$13))</f>
        <v>1.6927916905694724</v>
      </c>
      <c r="D190" s="7">
        <f>A190*EXP(-$B$16*$B$13)*NORMSDIST(B190)-$B$12*EXP(-$B$15*$B$13)*NORMSDIST(C190)</f>
        <v>6.847627550803665</v>
      </c>
      <c r="E190" s="7">
        <f t="shared" si="6"/>
        <v>1.8956770007204582</v>
      </c>
      <c r="F190" s="10">
        <f t="shared" si="7"/>
        <v>0.97590190037320301</v>
      </c>
      <c r="G190" s="9">
        <f>$B$14*SQRT($B$13)/SQRT(2*PI())</f>
        <v>0.11283791670955129</v>
      </c>
    </row>
    <row r="191" spans="1:7" x14ac:dyDescent="0.25">
      <c r="A191" s="7">
        <f t="shared" si="8"/>
        <v>16.89999999999997</v>
      </c>
      <c r="B191" s="8">
        <f>(LN(A191/$B$12)+($B$15-$B$16+0.5*$B$14^2)*$B$13)/($B$14*SQRT($B$13))</f>
        <v>1.9966168616971398</v>
      </c>
      <c r="C191" s="8">
        <f>(LN(A191/$B$12)+($B$15-$B$16-0.5*$B$14^2)*$B$13)/($B$14*SQRT($B$13))</f>
        <v>1.7137741492225207</v>
      </c>
      <c r="D191" s="7">
        <f>A191*EXP(-$B$16*$B$13)*NORMSDIST(B191)-$B$12*EXP(-$B$15*$B$13)*NORMSDIST(C191)</f>
        <v>6.9452764373865463</v>
      </c>
      <c r="E191" s="7">
        <f t="shared" si="6"/>
        <v>1.9069607923914134</v>
      </c>
      <c r="F191" s="10">
        <f t="shared" si="7"/>
        <v>0.97706659013874653</v>
      </c>
      <c r="G191" s="9">
        <f>$B$14*SQRT($B$13)/SQRT(2*PI())</f>
        <v>0.11283791670955129</v>
      </c>
    </row>
    <row r="192" spans="1:7" x14ac:dyDescent="0.25">
      <c r="A192" s="7">
        <f t="shared" si="8"/>
        <v>16.999999999999972</v>
      </c>
      <c r="B192" s="8">
        <f>(LN(A192/$B$12)+($B$15-$B$16+0.5*$B$14^2)*$B$13)/($B$14*SQRT($B$13))</f>
        <v>2.0174755293133959</v>
      </c>
      <c r="C192" s="8">
        <f>(LN(A192/$B$12)+($B$15-$B$16-0.5*$B$14^2)*$B$13)/($B$14*SQRT($B$13))</f>
        <v>1.7346328168387768</v>
      </c>
      <c r="D192" s="7">
        <f>A192*EXP(-$B$16*$B$13)*NORMSDIST(B192)-$B$12*EXP(-$B$15*$B$13)*NORMSDIST(C192)</f>
        <v>7.0430390610677716</v>
      </c>
      <c r="E192" s="7">
        <f t="shared" si="6"/>
        <v>1.9182445840623685</v>
      </c>
      <c r="F192" s="10">
        <f t="shared" si="7"/>
        <v>0.97817704389540494</v>
      </c>
      <c r="G192" s="9">
        <f>$B$14*SQRT($B$13)/SQRT(2*PI())</f>
        <v>0.11283791670955129</v>
      </c>
    </row>
    <row r="193" spans="1:7" x14ac:dyDescent="0.25">
      <c r="A193" s="7">
        <f t="shared" si="8"/>
        <v>17.099999999999973</v>
      </c>
      <c r="B193" s="8">
        <f>(LN(A193/$B$12)+($B$15-$B$16+0.5*$B$14^2)*$B$13)/($B$14*SQRT($B$13))</f>
        <v>2.0382118579996953</v>
      </c>
      <c r="C193" s="8">
        <f>(LN(A193/$B$12)+($B$15-$B$16-0.5*$B$14^2)*$B$13)/($B$14*SQRT($B$13))</f>
        <v>1.7553691455250762</v>
      </c>
      <c r="D193" s="7">
        <f>A193*EXP(-$B$16*$B$13)*NORMSDIST(B193)-$B$12*EXP(-$B$15*$B$13)*NORMSDIST(C193)</f>
        <v>7.1409101171756983</v>
      </c>
      <c r="E193" s="7">
        <f t="shared" si="6"/>
        <v>1.9295283757333237</v>
      </c>
      <c r="F193" s="10">
        <f t="shared" si="7"/>
        <v>0.97923562493729865</v>
      </c>
      <c r="G193" s="9">
        <f>$B$14*SQRT($B$13)/SQRT(2*PI())</f>
        <v>0.11283791670955129</v>
      </c>
    </row>
    <row r="194" spans="1:7" x14ac:dyDescent="0.25">
      <c r="A194" s="7">
        <f t="shared" si="8"/>
        <v>17.199999999999974</v>
      </c>
      <c r="B194" s="8">
        <f>(LN(A194/$B$12)+($B$15-$B$16+0.5*$B$14^2)*$B$13)/($B$14*SQRT($B$13))</f>
        <v>2.0588272744612972</v>
      </c>
      <c r="C194" s="8">
        <f>(LN(A194/$B$12)+($B$15-$B$16-0.5*$B$14^2)*$B$13)/($B$14*SQRT($B$13))</f>
        <v>1.7759845619866779</v>
      </c>
      <c r="D194" s="7">
        <f>A194*EXP(-$B$16*$B$13)*NORMSDIST(B194)-$B$12*EXP(-$B$15*$B$13)*NORMSDIST(C194)</f>
        <v>7.2388845328222597</v>
      </c>
      <c r="E194" s="7">
        <f t="shared" si="6"/>
        <v>1.9408121674042793</v>
      </c>
      <c r="F194" s="10">
        <f t="shared" si="7"/>
        <v>0.98024460605654495</v>
      </c>
      <c r="G194" s="9">
        <f>$B$14*SQRT($B$13)/SQRT(2*PI())</f>
        <v>0.11283791670955129</v>
      </c>
    </row>
    <row r="195" spans="1:7" x14ac:dyDescent="0.25">
      <c r="A195" s="7">
        <f t="shared" si="8"/>
        <v>17.299999999999976</v>
      </c>
      <c r="B195" s="8">
        <f>(LN(A195/$B$12)+($B$15-$B$16+0.5*$B$14^2)*$B$13)/($B$14*SQRT($B$13))</f>
        <v>2.0793231805909138</v>
      </c>
      <c r="C195" s="8">
        <f>(LN(A195/$B$12)+($B$15-$B$16-0.5*$B$14^2)*$B$13)/($B$14*SQRT($B$13))</f>
        <v>1.7964804681162945</v>
      </c>
      <c r="D195" s="7">
        <f>A195*EXP(-$B$16*$B$13)*NORMSDIST(B195)-$B$12*EXP(-$B$15*$B$13)*NORMSDIST(C195)</f>
        <v>7.3369574579775456</v>
      </c>
      <c r="E195" s="7">
        <f t="shared" si="6"/>
        <v>1.9520959590752347</v>
      </c>
      <c r="F195" s="10">
        <f t="shared" si="7"/>
        <v>0.98120617204205773</v>
      </c>
      <c r="G195" s="9">
        <f>$B$14*SQRT($B$13)/SQRT(2*PI())</f>
        <v>0.11283791670955129</v>
      </c>
    </row>
    <row r="196" spans="1:7" x14ac:dyDescent="0.25">
      <c r="A196" s="7">
        <f t="shared" si="8"/>
        <v>17.399999999999977</v>
      </c>
      <c r="B196" s="8">
        <f>(LN(A196/$B$12)+($B$15-$B$16+0.5*$B$14^2)*$B$13)/($B$14*SQRT($B$13))</f>
        <v>2.0997009540407685</v>
      </c>
      <c r="C196" s="8">
        <f>(LN(A196/$B$12)+($B$15-$B$16-0.5*$B$14^2)*$B$13)/($B$14*SQRT($B$13))</f>
        <v>1.8168582415661494</v>
      </c>
      <c r="D196" s="7">
        <f>A196*EXP(-$B$16*$B$13)*NORMSDIST(B196)-$B$12*EXP(-$B$15*$B$13)*NORMSDIST(C196)</f>
        <v>7.4351242567949498</v>
      </c>
      <c r="E196" s="7">
        <f t="shared" si="6"/>
        <v>1.9633797507461896</v>
      </c>
      <c r="F196" s="10">
        <f t="shared" si="7"/>
        <v>0.98212242218980883</v>
      </c>
      <c r="G196" s="9">
        <f>$B$14*SQRT($B$13)/SQRT(2*PI())</f>
        <v>0.11283791670955129</v>
      </c>
    </row>
    <row r="197" spans="1:7" x14ac:dyDescent="0.25">
      <c r="A197" s="7">
        <f t="shared" si="8"/>
        <v>17.499999999999979</v>
      </c>
      <c r="B197" s="8">
        <f>(LN(A197/$B$12)+($B$15-$B$16+0.5*$B$14^2)*$B$13)/($B$14*SQRT($B$13))</f>
        <v>2.1199619487782564</v>
      </c>
      <c r="C197" s="8">
        <f>(LN(A197/$B$12)+($B$15-$B$16-0.5*$B$14^2)*$B$13)/($B$14*SQRT($B$13))</f>
        <v>1.8371192363036373</v>
      </c>
      <c r="D197" s="7">
        <f>A197*EXP(-$B$16*$B$13)*NORMSDIST(B197)-$B$12*EXP(-$B$15*$B$13)*NORMSDIST(C197)</f>
        <v>7.5333804991875297</v>
      </c>
      <c r="E197" s="7">
        <f t="shared" si="6"/>
        <v>1.974663542417145</v>
      </c>
      <c r="F197" s="10">
        <f t="shared" si="7"/>
        <v>0.98299537281576455</v>
      </c>
      <c r="G197" s="9">
        <f>$B$14*SQRT($B$13)/SQRT(2*PI())</f>
        <v>0.11283791670955129</v>
      </c>
    </row>
    <row r="198" spans="1:7" x14ac:dyDescent="0.25">
      <c r="A198" s="7">
        <f t="shared" si="8"/>
        <v>17.59999999999998</v>
      </c>
      <c r="B198" s="8">
        <f>(LN(A198/$B$12)+($B$15-$B$16+0.5*$B$14^2)*$B$13)/($B$14*SQRT($B$13))</f>
        <v>2.1401074956257791</v>
      </c>
      <c r="C198" s="8">
        <f>(LN(A198/$B$12)+($B$15-$B$16-0.5*$B$14^2)*$B$13)/($B$14*SQRT($B$13))</f>
        <v>1.8572647831511597</v>
      </c>
      <c r="D198" s="7">
        <f>A198*EXP(-$B$16*$B$13)*NORMSDIST(B198)-$B$12*EXP(-$B$15*$B$13)*NORMSDIST(C198)</f>
        <v>7.6317219526554734</v>
      </c>
      <c r="E198" s="7">
        <f t="shared" si="6"/>
        <v>1.9859473340881002</v>
      </c>
      <c r="F198" s="10">
        <f t="shared" si="7"/>
        <v>0.98382695976355272</v>
      </c>
      <c r="G198" s="9">
        <f>$B$14*SQRT($B$13)/SQRT(2*PI())</f>
        <v>0.11283791670955129</v>
      </c>
    </row>
    <row r="199" spans="1:7" x14ac:dyDescent="0.25">
      <c r="A199" s="7">
        <f t="shared" si="8"/>
        <v>17.699999999999982</v>
      </c>
      <c r="B199" s="8">
        <f>(LN(A199/$B$12)+($B$15-$B$16+0.5*$B$14^2)*$B$13)/($B$14*SQRT($B$13))</f>
        <v>2.1601389027852829</v>
      </c>
      <c r="C199" s="8">
        <f>(LN(A199/$B$12)+($B$15-$B$16-0.5*$B$14^2)*$B$13)/($B$14*SQRT($B$13))</f>
        <v>1.8772961903106635</v>
      </c>
      <c r="D199" s="7">
        <f>A199*EXP(-$B$16*$B$13)*NORMSDIST(B199)-$B$12*EXP(-$B$15*$B$13)*NORMSDIST(C199)</f>
        <v>7.7301445743637416</v>
      </c>
      <c r="E199" s="7">
        <f t="shared" si="6"/>
        <v>1.9972311257590558</v>
      </c>
      <c r="F199" s="10">
        <f t="shared" si="7"/>
        <v>0.98461904089971219</v>
      </c>
      <c r="G199" s="9">
        <f>$B$14*SQRT($B$13)/SQRT(2*PI())</f>
        <v>0.11283791670955129</v>
      </c>
    </row>
    <row r="200" spans="1:7" x14ac:dyDescent="0.25">
      <c r="A200" s="7">
        <f t="shared" si="8"/>
        <v>17.799999999999983</v>
      </c>
      <c r="B200" s="8">
        <f>(LN(A200/$B$12)+($B$15-$B$16+0.5*$B$14^2)*$B$13)/($B$14*SQRT($B$13))</f>
        <v>2.1800574563480213</v>
      </c>
      <c r="C200" s="8">
        <f>(LN(A200/$B$12)+($B$15-$B$16-0.5*$B$14^2)*$B$13)/($B$14*SQRT($B$13))</f>
        <v>1.8972147438734022</v>
      </c>
      <c r="D200" s="7">
        <f>A200*EXP(-$B$16*$B$13)*NORMSDIST(B200)-$B$12*EXP(-$B$15*$B$13)*NORMSDIST(C200)</f>
        <v>7.8286445034683858</v>
      </c>
      <c r="E200" s="7">
        <f t="shared" si="6"/>
        <v>2.008514917430011</v>
      </c>
      <c r="F200" s="10">
        <f t="shared" si="7"/>
        <v>0.98537339859011996</v>
      </c>
      <c r="G200" s="9">
        <f>$B$14*SQRT($B$13)/SQRT(2*PI())</f>
        <v>0.11283791670955129</v>
      </c>
    </row>
    <row r="201" spans="1:7" x14ac:dyDescent="0.25">
      <c r="A201" s="7">
        <f t="shared" si="8"/>
        <v>17.899999999999984</v>
      </c>
      <c r="B201" s="8">
        <f>(LN(A201/$B$12)+($B$15-$B$16+0.5*$B$14^2)*$B$13)/($B$14*SQRT($B$13))</f>
        <v>2.199864420790044</v>
      </c>
      <c r="C201" s="8">
        <f>(LN(A201/$B$12)+($B$15-$B$16-0.5*$B$14^2)*$B$13)/($B$14*SQRT($B$13))</f>
        <v>1.9170217083154248</v>
      </c>
      <c r="D201" s="7">
        <f>A201*EXP(-$B$16*$B$13)*NORMSDIST(B201)-$B$12*EXP(-$B$15*$B$13)*NORMSDIST(C201)</f>
        <v>7.9272180536892822</v>
      </c>
      <c r="E201" s="7">
        <f t="shared" si="6"/>
        <v>2.0197987091009661</v>
      </c>
      <c r="F201" s="10">
        <f t="shared" si="7"/>
        <v>0.98609174215188067</v>
      </c>
      <c r="G201" s="9">
        <f>$B$14*SQRT($B$13)/SQRT(2*PI())</f>
        <v>0.11283791670955129</v>
      </c>
    </row>
    <row r="202" spans="1:7" x14ac:dyDescent="0.25">
      <c r="A202" s="7">
        <f t="shared" si="8"/>
        <v>17.999999999999986</v>
      </c>
      <c r="B202" s="8">
        <f>(LN(A202/$B$12)+($B$15-$B$16+0.5*$B$14^2)*$B$13)/($B$14*SQRT($B$13))</f>
        <v>2.2195610394538723</v>
      </c>
      <c r="C202" s="8">
        <f>(LN(A202/$B$12)+($B$15-$B$16-0.5*$B$14^2)*$B$13)/($B$14*SQRT($B$13))</f>
        <v>1.9367183269792529</v>
      </c>
      <c r="D202" s="7">
        <f>A202*EXP(-$B$16*$B$13)*NORMSDIST(B202)-$B$12*EXP(-$B$15*$B$13)*NORMSDIST(C202)</f>
        <v>8.025861706126646</v>
      </c>
      <c r="E202" s="7">
        <f t="shared" si="6"/>
        <v>2.0310825007719218</v>
      </c>
      <c r="F202" s="10">
        <f t="shared" si="7"/>
        <v>0.98677571027560773</v>
      </c>
      <c r="G202" s="9">
        <f>$B$14*SQRT($B$13)/SQRT(2*PI())</f>
        <v>0.11283791670955129</v>
      </c>
    </row>
    <row r="203" spans="1:7" x14ac:dyDescent="0.25">
      <c r="A203" s="7">
        <f t="shared" si="8"/>
        <v>18.099999999999987</v>
      </c>
      <c r="B203" s="8">
        <f>(LN(A203/$B$12)+($B$15-$B$16+0.5*$B$14^2)*$B$13)/($B$14*SQRT($B$13))</f>
        <v>2.2391485350168443</v>
      </c>
      <c r="C203" s="8">
        <f>(LN(A203/$B$12)+($B$15-$B$16-0.5*$B$14^2)*$B$13)/($B$14*SQRT($B$13))</f>
        <v>1.956305822542225</v>
      </c>
      <c r="D203" s="7">
        <f>A203*EXP(-$B$16*$B$13)*NORMSDIST(B203)-$B$12*EXP(-$B$15*$B$13)*NORMSDIST(C203)</f>
        <v>8.1245721023180906</v>
      </c>
      <c r="E203" s="7">
        <f t="shared" si="6"/>
        <v>2.0423662924428765</v>
      </c>
      <c r="F203" s="10">
        <f t="shared" si="7"/>
        <v>0.98742687341362601</v>
      </c>
      <c r="G203" s="9">
        <f>$B$14*SQRT($B$13)/SQRT(2*PI())</f>
        <v>0.11283791670955129</v>
      </c>
    </row>
    <row r="204" spans="1:7" x14ac:dyDescent="0.25">
      <c r="A204" s="7">
        <f t="shared" si="8"/>
        <v>18.199999999999989</v>
      </c>
      <c r="B204" s="8">
        <f>(LN(A204/$B$12)+($B$15-$B$16+0.5*$B$14^2)*$B$13)/($B$14*SQRT($B$13))</f>
        <v>2.2586281099465468</v>
      </c>
      <c r="C204" s="8">
        <f>(LN(A204/$B$12)+($B$15-$B$16-0.5*$B$14^2)*$B$13)/($B$14*SQRT($B$13))</f>
        <v>1.9757853974719277</v>
      </c>
      <c r="D204" s="7">
        <f>A204*EXP(-$B$16*$B$13)*NORMSDIST(B204)-$B$12*EXP(-$B$15*$B$13)*NORMSDIST(C204)</f>
        <v>8.2233460375326288</v>
      </c>
      <c r="E204" s="7">
        <f t="shared" si="6"/>
        <v>2.0536500841138321</v>
      </c>
      <c r="F204" s="10">
        <f t="shared" si="7"/>
        <v>0.98804673613017691</v>
      </c>
      <c r="G204" s="9">
        <f>$B$14*SQRT($B$13)/SQRT(2*PI())</f>
        <v>0.11283791670955129</v>
      </c>
    </row>
    <row r="205" spans="1:7" x14ac:dyDescent="0.25">
      <c r="A205" s="7">
        <f t="shared" si="8"/>
        <v>18.29999999999999</v>
      </c>
      <c r="B205" s="8">
        <f>(LN(A205/$B$12)+($B$15-$B$16+0.5*$B$14^2)*$B$13)/($B$14*SQRT($B$13))</f>
        <v>2.2780009469437781</v>
      </c>
      <c r="C205" s="8">
        <f>(LN(A205/$B$12)+($B$15-$B$16-0.5*$B$14^2)*$B$13)/($B$14*SQRT($B$13))</f>
        <v>1.9951582344691592</v>
      </c>
      <c r="D205" s="7">
        <f>A205*EXP(-$B$16*$B$13)*NORMSDIST(B205)-$B$12*EXP(-$B$15*$B$13)*NORMSDIST(C205)</f>
        <v>8.3221804542976976</v>
      </c>
      <c r="E205" s="7">
        <f t="shared" si="6"/>
        <v>2.0649338757847877</v>
      </c>
      <c r="F205" s="10">
        <f t="shared" si="7"/>
        <v>0.98863673941022467</v>
      </c>
      <c r="G205" s="9">
        <f>$B$14*SQRT($B$13)/SQRT(2*PI())</f>
        <v>0.11283791670955129</v>
      </c>
    </row>
    <row r="206" spans="1:7" x14ac:dyDescent="0.25">
      <c r="A206" s="7">
        <f t="shared" si="8"/>
        <v>18.399999999999991</v>
      </c>
      <c r="B206" s="8">
        <f>(LN(A206/$B$12)+($B$15-$B$16+0.5*$B$14^2)*$B$13)/($B$14*SQRT($B$13))</f>
        <v>2.2972682093734367</v>
      </c>
      <c r="C206" s="8">
        <f>(LN(A206/$B$12)+($B$15-$B$16-0.5*$B$14^2)*$B$13)/($B$14*SQRT($B$13))</f>
        <v>2.0144254968988173</v>
      </c>
      <c r="D206" s="7">
        <f>A206*EXP(-$B$16*$B$13)*NORMSDIST(B206)-$B$12*EXP(-$B$15*$B$13)*NORMSDIST(C206)</f>
        <v>8.4210724361547893</v>
      </c>
      <c r="E206" s="7">
        <f t="shared" si="6"/>
        <v>2.0762176674557429</v>
      </c>
      <c r="F206" s="10">
        <f t="shared" si="7"/>
        <v>0.98919826292393132</v>
      </c>
      <c r="G206" s="9">
        <f>$B$14*SQRT($B$13)/SQRT(2*PI())</f>
        <v>0.11283791670955129</v>
      </c>
    </row>
    <row r="207" spans="1:7" x14ac:dyDescent="0.25">
      <c r="A207" s="7">
        <f t="shared" si="8"/>
        <v>18.499999999999993</v>
      </c>
      <c r="B207" s="8">
        <f>(LN(A207/$B$12)+($B$15-$B$16+0.5*$B$14^2)*$B$13)/($B$14*SQRT($B$13))</f>
        <v>2.3164310416837282</v>
      </c>
      <c r="C207" s="8">
        <f>(LN(A207/$B$12)+($B$15-$B$16-0.5*$B$14^2)*$B$13)/($B$14*SQRT($B$13))</f>
        <v>2.0335883292091093</v>
      </c>
      <c r="D207" s="7">
        <f>A207*EXP(-$B$16*$B$13)*NORMSDIST(B207)-$B$12*EXP(-$B$15*$B$13)*NORMSDIST(C207)</f>
        <v>8.5200192016392897</v>
      </c>
      <c r="E207" s="7">
        <f t="shared" si="6"/>
        <v>2.087501459126698</v>
      </c>
      <c r="F207" s="10">
        <f t="shared" si="7"/>
        <v>0.98973262724430977</v>
      </c>
      <c r="G207" s="9">
        <f>$B$14*SQRT($B$13)/SQRT(2*PI())</f>
        <v>0.11283791670955129</v>
      </c>
    </row>
    <row r="208" spans="1:7" x14ac:dyDescent="0.25">
      <c r="A208" s="7">
        <f t="shared" si="8"/>
        <v>18.599999999999994</v>
      </c>
      <c r="B208" s="8">
        <f>(LN(A208/$B$12)+($B$15-$B$16+0.5*$B$14^2)*$B$13)/($B$14*SQRT($B$13))</f>
        <v>2.3354905698140853</v>
      </c>
      <c r="C208" s="8">
        <f>(LN(A208/$B$12)+($B$15-$B$16-0.5*$B$14^2)*$B$13)/($B$14*SQRT($B$13))</f>
        <v>2.052647857339466</v>
      </c>
      <c r="D208" s="7">
        <f>A208*EXP(-$B$16*$B$13)*NORMSDIST(B208)-$B$12*EXP(-$B$15*$B$13)*NORMSDIST(C208)</f>
        <v>8.6190180984795912</v>
      </c>
      <c r="E208" s="7">
        <f t="shared" si="6"/>
        <v>2.0987852507976532</v>
      </c>
      <c r="F208" s="10">
        <f t="shared" si="7"/>
        <v>0.99024109601596355</v>
      </c>
      <c r="G208" s="9">
        <f>$B$14*SQRT($B$13)/SQRT(2*PI())</f>
        <v>0.11283791670955129</v>
      </c>
    </row>
    <row r="209" spans="1:7" x14ac:dyDescent="0.25">
      <c r="A209" s="7">
        <f t="shared" si="8"/>
        <v>18.699999999999996</v>
      </c>
      <c r="B209" s="8">
        <f>(LN(A209/$B$12)+($B$15-$B$16+0.5*$B$14^2)*$B$13)/($B$14*SQRT($B$13))</f>
        <v>2.3544479015921373</v>
      </c>
      <c r="C209" s="8">
        <f>(LN(A209/$B$12)+($B$15-$B$16-0.5*$B$14^2)*$B$13)/($B$14*SQRT($B$13))</f>
        <v>2.071605189117518</v>
      </c>
      <c r="D209" s="7">
        <f>A209*EXP(-$B$16*$B$13)*NORMSDIST(B209)-$B$12*EXP(-$B$15*$B$13)*NORMSDIST(C209)</f>
        <v>8.7180665980105996</v>
      </c>
      <c r="E209" s="7">
        <f t="shared" si="6"/>
        <v>2.1100690424686088</v>
      </c>
      <c r="F209" s="10">
        <f t="shared" si="7"/>
        <v>0.99072487807318954</v>
      </c>
      <c r="G209" s="9">
        <f>$B$14*SQRT($B$13)/SQRT(2*PI())</f>
        <v>0.11283791670955129</v>
      </c>
    </row>
    <row r="210" spans="1:7" x14ac:dyDescent="0.25">
      <c r="A210" s="7">
        <f t="shared" si="8"/>
        <v>18.799999999999997</v>
      </c>
      <c r="B210" s="8">
        <f>(LN(A210/$B$12)+($B$15-$B$16+0.5*$B$14^2)*$B$13)/($B$14*SQRT($B$13))</f>
        <v>2.3733041271201016</v>
      </c>
      <c r="C210" s="8">
        <f>(LN(A210/$B$12)+($B$15-$B$16-0.5*$B$14^2)*$B$13)/($B$14*SQRT($B$13))</f>
        <v>2.0904614146454823</v>
      </c>
      <c r="D210" s="7">
        <f>A210*EXP(-$B$16*$B$13)*NORMSDIST(B210)-$B$12*EXP(-$B$15*$B$13)*NORMSDIST(C210)</f>
        <v>8.8171622897964461</v>
      </c>
      <c r="E210" s="7">
        <f t="shared" si="6"/>
        <v>2.121352834139564</v>
      </c>
      <c r="F210" s="10">
        <f t="shared" si="7"/>
        <v>0.99118512950605875</v>
      </c>
      <c r="G210" s="9">
        <f>$B$14*SQRT($B$13)/SQRT(2*PI())</f>
        <v>0.11283791670955129</v>
      </c>
    </row>
    <row r="211" spans="1:7" x14ac:dyDescent="0.25">
      <c r="A211" s="7">
        <f t="shared" si="8"/>
        <v>18.899999999999999</v>
      </c>
      <c r="B211" s="8">
        <f>(LN(A211/$B$12)+($B$15-$B$16+0.5*$B$14^2)*$B$13)/($B$14*SQRT($B$13))</f>
        <v>2.3920603191509264</v>
      </c>
      <c r="C211" s="8">
        <f>(LN(A211/$B$12)+($B$15-$B$16-0.5*$B$14^2)*$B$13)/($B$14*SQRT($B$13))</f>
        <v>2.1092176066763075</v>
      </c>
      <c r="D211" s="7">
        <f>A211*EXP(-$B$16*$B$13)*NORMSDIST(B211)-$B$12*EXP(-$B$15*$B$13)*NORMSDIST(C211)</f>
        <v>8.9163028764571486</v>
      </c>
      <c r="E211" s="7">
        <f t="shared" si="6"/>
        <v>2.1326366258105192</v>
      </c>
      <c r="F211" s="10">
        <f t="shared" si="7"/>
        <v>0.99162295567339909</v>
      </c>
      <c r="G211" s="9">
        <f>$B$14*SQRT($B$13)/SQRT(2*PI())</f>
        <v>0.11283791670955129</v>
      </c>
    </row>
    <row r="212" spans="1:7" x14ac:dyDescent="0.25">
      <c r="A212" s="7">
        <f t="shared" si="8"/>
        <v>19</v>
      </c>
      <c r="B212" s="8">
        <f>(LN(A212/$B$12)+($B$15-$B$16+0.5*$B$14^2)*$B$13)/($B$14*SQRT($B$13))</f>
        <v>2.4107175334545023</v>
      </c>
      <c r="C212" s="8">
        <f>(LN(A212/$B$12)+($B$15-$B$16-0.5*$B$14^2)*$B$13)/($B$14*SQRT($B$13))</f>
        <v>2.1278748209798835</v>
      </c>
      <c r="D212" s="7">
        <f>A212*EXP(-$B$16*$B$13)*NORMSDIST(B212)-$B$12*EXP(-$B$15*$B$13)*NORMSDIST(C212)</f>
        <v>9.0154861686939043</v>
      </c>
      <c r="E212" s="7">
        <f t="shared" si="6"/>
        <v>2.1439204174814743</v>
      </c>
      <c r="F212" s="10">
        <f t="shared" si="7"/>
        <v>0.99203941316188138</v>
      </c>
      <c r="G212" s="9">
        <f>$B$14*SQRT($B$13)/SQRT(2*PI())</f>
        <v>0.11283791670955129</v>
      </c>
    </row>
    <row r="213" spans="1:7" x14ac:dyDescent="0.25">
      <c r="A213" s="7">
        <f t="shared" si="8"/>
        <v>19.100000000000001</v>
      </c>
      <c r="B213" s="8">
        <f>(LN(A213/$B$12)+($B$15-$B$16+0.5*$B$14^2)*$B$13)/($B$14*SQRT($B$13))</f>
        <v>2.4292768091742718</v>
      </c>
      <c r="C213" s="8">
        <f>(LN(A213/$B$12)+($B$15-$B$16-0.5*$B$14^2)*$B$13)/($B$14*SQRT($B$13))</f>
        <v>2.1464340966996525</v>
      </c>
      <c r="D213" s="7">
        <f>A213*EXP(-$B$16*$B$13)*NORMSDIST(B213)-$B$12*EXP(-$B$15*$B$13)*NORMSDIST(C213)</f>
        <v>9.1147100805075532</v>
      </c>
      <c r="E213" s="7">
        <f t="shared" si="6"/>
        <v>2.1552042091524295</v>
      </c>
      <c r="F213" s="10">
        <f t="shared" si="7"/>
        <v>0.9924355116906669</v>
      </c>
      <c r="G213" s="9">
        <f>$B$14*SQRT($B$13)/SQRT(2*PI())</f>
        <v>0.11283791670955129</v>
      </c>
    </row>
    <row r="214" spans="1:7" x14ac:dyDescent="0.25">
      <c r="A214" s="7">
        <f t="shared" si="8"/>
        <v>19.200000000000003</v>
      </c>
      <c r="B214" s="8">
        <f>(LN(A214/$B$12)+($B$15-$B$16+0.5*$B$14^2)*$B$13)/($B$14*SQRT($B$13))</f>
        <v>2.4477391691745152</v>
      </c>
      <c r="C214" s="8">
        <f>(LN(A214/$B$12)+($B$15-$B$16-0.5*$B$14^2)*$B$13)/($B$14*SQRT($B$13))</f>
        <v>2.1648964566998963</v>
      </c>
      <c r="D214" s="7">
        <f>A214*EXP(-$B$16*$B$13)*NORMSDIST(B214)-$B$12*EXP(-$B$15*$B$13)*NORMSDIST(C214)</f>
        <v>9.2139726246047875</v>
      </c>
      <c r="E214" s="7">
        <f t="shared" si="6"/>
        <v>2.1664880008233847</v>
      </c>
      <c r="F214" s="10">
        <f t="shared" si="7"/>
        <v>0.99281221596130542</v>
      </c>
      <c r="G214" s="9">
        <f>$B$14*SQRT($B$13)/SQRT(2*PI())</f>
        <v>0.11283791670955129</v>
      </c>
    </row>
    <row r="215" spans="1:7" x14ac:dyDescent="0.25">
      <c r="A215" s="7">
        <f t="shared" si="8"/>
        <v>19.300000000000004</v>
      </c>
      <c r="B215" s="8">
        <f>(LN(A215/$B$12)+($B$15-$B$16+0.5*$B$14^2)*$B$13)/($B$14*SQRT($B$13))</f>
        <v>2.4661056203786282</v>
      </c>
      <c r="C215" s="8">
        <f>(LN(A215/$B$12)+($B$15-$B$16-0.5*$B$14^2)*$B$13)/($B$14*SQRT($B$13))</f>
        <v>2.1832629079040089</v>
      </c>
      <c r="D215" s="7">
        <f>A215*EXP(-$B$16*$B$13)*NORMSDIST(B215)-$B$12*EXP(-$B$15*$B$13)*NORMSDIST(C215)</f>
        <v>9.3132719079865911</v>
      </c>
      <c r="E215" s="7">
        <f t="shared" si="6"/>
        <v>2.1777717924943403</v>
      </c>
      <c r="F215" s="10">
        <f t="shared" si="7"/>
        <v>0.99317044745277894</v>
      </c>
      <c r="G215" s="9">
        <f>$B$14*SQRT($B$13)/SQRT(2*PI())</f>
        <v>0.11283791670955129</v>
      </c>
    </row>
    <row r="216" spans="1:7" x14ac:dyDescent="0.25">
      <c r="A216" s="7">
        <f t="shared" si="8"/>
        <v>19.400000000000006</v>
      </c>
      <c r="B216" s="8">
        <f>(LN(A216/$B$12)+($B$15-$B$16+0.5*$B$14^2)*$B$13)/($B$14*SQRT($B$13))</f>
        <v>2.484377154098651</v>
      </c>
      <c r="C216" s="8">
        <f>(LN(A216/$B$12)+($B$15-$B$16-0.5*$B$14^2)*$B$13)/($B$14*SQRT($B$13))</f>
        <v>2.2015344416240317</v>
      </c>
      <c r="D216" s="7">
        <f>A216*EXP(-$B$16*$B$13)*NORMSDIST(B216)-$B$12*EXP(-$B$15*$B$13)*NORMSDIST(C216)</f>
        <v>9.4126061277134738</v>
      </c>
      <c r="E216" s="7">
        <f t="shared" ref="E216:E222" si="9">A216*$B$14*SQRT($B$13)/SQRT(2*PI())</f>
        <v>2.1890555841652954</v>
      </c>
      <c r="F216" s="10">
        <f t="shared" ref="F216:F222" si="10">NORMSDIST(B216)</f>
        <v>0.99351108616177541</v>
      </c>
      <c r="G216" s="9">
        <f>$B$14*SQRT($B$13)/SQRT(2*PI())</f>
        <v>0.11283791670955129</v>
      </c>
    </row>
    <row r="217" spans="1:7" x14ac:dyDescent="0.25">
      <c r="A217" s="7">
        <f t="shared" ref="A217:A253" si="11">A216+$B$21</f>
        <v>19.500000000000007</v>
      </c>
      <c r="B217" s="8">
        <f>(LN(A217/$B$12)+($B$15-$B$16+0.5*$B$14^2)*$B$13)/($B$14*SQRT($B$13))</f>
        <v>2.5025547463563269</v>
      </c>
      <c r="C217" s="8">
        <f>(LN(A217/$B$12)+($B$15-$B$16-0.5*$B$14^2)*$B$13)/($B$14*SQRT($B$13))</f>
        <v>2.2197120338817076</v>
      </c>
      <c r="D217" s="7">
        <f>A217*EXP(-$B$16*$B$13)*NORMSDIST(B217)-$B$12*EXP(-$B$15*$B$13)*NORMSDIST(C217)</f>
        <v>9.5119735668419381</v>
      </c>
      <c r="E217" s="7">
        <f t="shared" si="9"/>
        <v>2.2003393758362506</v>
      </c>
      <c r="F217" s="10">
        <f t="shared" si="10"/>
        <v>0.99383497228844264</v>
      </c>
      <c r="G217" s="9">
        <f>$B$14*SQRT($B$13)/SQRT(2*PI())</f>
        <v>0.11283791670955129</v>
      </c>
    </row>
    <row r="218" spans="1:7" x14ac:dyDescent="0.25">
      <c r="A218" s="7">
        <f t="shared" si="11"/>
        <v>19.600000000000009</v>
      </c>
      <c r="B218" s="8">
        <f>(LN(A218/$B$12)+($B$15-$B$16+0.5*$B$14^2)*$B$13)/($B$14*SQRT($B$13))</f>
        <v>2.5206393581959534</v>
      </c>
      <c r="C218" s="8">
        <f>(LN(A218/$B$12)+($B$15-$B$16-0.5*$B$14^2)*$B$13)/($B$14*SQRT($B$13))</f>
        <v>2.2377966457213341</v>
      </c>
      <c r="D218" s="7">
        <f>A218*EXP(-$B$16*$B$13)*NORMSDIST(B218)-$B$12*EXP(-$B$15*$B$13)*NORMSDIST(C218)</f>
        <v>9.6113725905269067</v>
      </c>
      <c r="E218" s="7">
        <f t="shared" si="9"/>
        <v>2.2116231675072058</v>
      </c>
      <c r="F218" s="10">
        <f t="shared" si="10"/>
        <v>0.99414290786802362</v>
      </c>
      <c r="G218" s="9">
        <f>$B$14*SQRT($B$13)/SQRT(2*PI())</f>
        <v>0.11283791670955129</v>
      </c>
    </row>
    <row r="219" spans="1:7" x14ac:dyDescent="0.25">
      <c r="A219" s="7">
        <f t="shared" si="11"/>
        <v>19.70000000000001</v>
      </c>
      <c r="B219" s="8">
        <f>(LN(A219/$B$12)+($B$15-$B$16+0.5*$B$14^2)*$B$13)/($B$14*SQRT($B$13))</f>
        <v>2.5386319359892666</v>
      </c>
      <c r="C219" s="8">
        <f>(LN(A219/$B$12)+($B$15-$B$16-0.5*$B$14^2)*$B$13)/($B$14*SQRT($B$13))</f>
        <v>2.2557892235146477</v>
      </c>
      <c r="D219" s="7">
        <f>A219*EXP(-$B$16*$B$13)*NORMSDIST(B219)-$B$12*EXP(-$B$15*$B$13)*NORMSDIST(C219)</f>
        <v>9.7108016422845402</v>
      </c>
      <c r="E219" s="7">
        <f t="shared" si="9"/>
        <v>2.2229069591781614</v>
      </c>
      <c r="F219" s="10">
        <f t="shared" si="10"/>
        <v>0.99443565834890646</v>
      </c>
      <c r="G219" s="9">
        <f>$B$14*SQRT($B$13)/SQRT(2*PI())</f>
        <v>0.11283791670955129</v>
      </c>
    </row>
    <row r="220" spans="1:7" x14ac:dyDescent="0.25">
      <c r="A220" s="7">
        <f t="shared" si="11"/>
        <v>19.800000000000011</v>
      </c>
      <c r="B220" s="8">
        <f>(LN(A220/$B$12)+($B$15-$B$16+0.5*$B$14^2)*$B$13)/($B$14*SQRT($B$13))</f>
        <v>2.5565334117326133</v>
      </c>
      <c r="C220" s="8">
        <f>(LN(A220/$B$12)+($B$15-$B$16-0.5*$B$14^2)*$B$13)/($B$14*SQRT($B$13))</f>
        <v>2.2736906992579939</v>
      </c>
      <c r="D220" s="7">
        <f>A220*EXP(-$B$16*$B$13)*NORMSDIST(B220)-$B$12*EXP(-$B$15*$B$13)*NORMSDIST(C220)</f>
        <v>9.8102592404102662</v>
      </c>
      <c r="E220" s="7">
        <f t="shared" si="9"/>
        <v>2.2341907508491166</v>
      </c>
      <c r="F220" s="10">
        <f t="shared" si="10"/>
        <v>0.99471395411773911</v>
      </c>
      <c r="G220" s="9">
        <f>$B$14*SQRT($B$13)/SQRT(2*PI())</f>
        <v>0.11283791670955129</v>
      </c>
    </row>
    <row r="221" spans="1:7" x14ac:dyDescent="0.25">
      <c r="A221" s="7">
        <f t="shared" si="11"/>
        <v>19.900000000000013</v>
      </c>
      <c r="B221" s="8">
        <f>(LN(A221/$B$12)+($B$15-$B$16+0.5*$B$14^2)*$B$13)/($B$14*SQRT($B$13))</f>
        <v>2.5743447033366329</v>
      </c>
      <c r="C221" s="8">
        <f>(LN(A221/$B$12)+($B$15-$B$16-0.5*$B$14^2)*$B$13)/($B$14*SQRT($B$13))</f>
        <v>2.2915019908620136</v>
      </c>
      <c r="D221" s="7">
        <f>A221*EXP(-$B$16*$B$13)*NORMSDIST(B221)-$B$12*EXP(-$B$15*$B$13)*NORMSDIST(C221)</f>
        <v>9.9097439745466858</v>
      </c>
      <c r="E221" s="7">
        <f t="shared" si="9"/>
        <v>2.2454745425200717</v>
      </c>
      <c r="F221" s="10">
        <f t="shared" si="10"/>
        <v>0.99497849197236243</v>
      </c>
      <c r="G221" s="9">
        <f>$B$14*SQRT($B$13)/SQRT(2*PI())</f>
        <v>0.11283791670955129</v>
      </c>
    </row>
    <row r="222" spans="1:7" x14ac:dyDescent="0.25">
      <c r="A222" s="7">
        <f t="shared" si="11"/>
        <v>20.000000000000014</v>
      </c>
      <c r="B222" s="8">
        <f>(LN(A222/$B$12)+($B$15-$B$16+0.5*$B$14^2)*$B$13)/($B$14*SQRT($B$13))</f>
        <v>2.5920667149086793</v>
      </c>
      <c r="C222" s="8">
        <f>(LN(A222/$B$12)+($B$15-$B$16-0.5*$B$14^2)*$B$13)/($B$14*SQRT($B$13))</f>
        <v>2.30922400243406</v>
      </c>
      <c r="D222" s="7">
        <f>A222*EXP(-$B$16*$B$13)*NORMSDIST(B222)-$B$12*EXP(-$B$15*$B$13)*NORMSDIST(C222)</f>
        <v>10.009254502396168</v>
      </c>
      <c r="E222" s="7">
        <f t="shared" si="9"/>
        <v>2.2567583341910269</v>
      </c>
      <c r="F222" s="10">
        <f t="shared" si="10"/>
        <v>0.99522993654340441</v>
      </c>
      <c r="G222" s="9">
        <f>$B$14*SQRT($B$13)/SQRT(2*PI())</f>
        <v>0.11283791670955129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pinner 1">
              <controlPr defaultSize="0" autoPict="0">
                <anchor moveWithCells="1" siz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2</xdr:col>
                    <xdr:colOff>361950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Spinner 2">
              <controlPr defaultSize="0" autoPict="0">
                <anchor moveWithCells="1" sizeWithCells="1">
                  <from>
                    <xdr:col>2</xdr:col>
                    <xdr:colOff>0</xdr:colOff>
                    <xdr:row>11</xdr:row>
                    <xdr:rowOff>180975</xdr:rowOff>
                  </from>
                  <to>
                    <xdr:col>2</xdr:col>
                    <xdr:colOff>361950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pinner 3">
              <controlPr defaultSize="0" autoPict="0">
                <anchor moveWithCells="1" sizeWithCells="1">
                  <from>
                    <xdr:col>2</xdr:col>
                    <xdr:colOff>0</xdr:colOff>
                    <xdr:row>10</xdr:row>
                    <xdr:rowOff>180975</xdr:rowOff>
                  </from>
                  <to>
                    <xdr:col>2</xdr:col>
                    <xdr:colOff>361950</xdr:colOff>
                    <xdr:row>11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Simulated Prices</vt:lpstr>
    </vt:vector>
  </TitlesOfParts>
  <Company>Otago Business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Crack</dc:creator>
  <cp:lastModifiedBy>Timothy Crack</cp:lastModifiedBy>
  <dcterms:created xsi:type="dcterms:W3CDTF">2020-05-17T04:30:24Z</dcterms:created>
  <dcterms:modified xsi:type="dcterms:W3CDTF">2020-06-09T23:51:43Z</dcterms:modified>
</cp:coreProperties>
</file>